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5125" windowHeight="12285" activeTab="1"/>
  </bookViews>
  <sheets>
    <sheet name="7월근무명령" sheetId="9" r:id="rId1"/>
    <sheet name="7월근무진행 (2)" sheetId="8" r:id="rId2"/>
    <sheet name="Sheet1" sheetId="10" r:id="rId3"/>
  </sheets>
  <calcPr calcId="162913"/>
</workbook>
</file>

<file path=xl/calcChain.xml><?xml version="1.0" encoding="utf-8"?>
<calcChain xmlns="http://schemas.openxmlformats.org/spreadsheetml/2006/main">
  <c r="AF34" i="8" l="1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I5" i="8"/>
  <c r="AH5" i="8"/>
  <c r="AG5" i="8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N33" i="9"/>
  <c r="AM33" i="9"/>
  <c r="AL33" i="9"/>
  <c r="AK33" i="9"/>
  <c r="AJ33" i="9"/>
  <c r="AI33" i="9"/>
  <c r="AH33" i="9"/>
  <c r="AG33" i="9"/>
  <c r="AN32" i="9"/>
  <c r="AM32" i="9"/>
  <c r="AL32" i="9"/>
  <c r="AK32" i="9"/>
  <c r="AJ32" i="9"/>
  <c r="AI32" i="9"/>
  <c r="AH32" i="9"/>
  <c r="AG32" i="9"/>
  <c r="AN31" i="9"/>
  <c r="AM31" i="9"/>
  <c r="AL31" i="9"/>
  <c r="AK31" i="9"/>
  <c r="AJ31" i="9"/>
  <c r="AI31" i="9"/>
  <c r="AH31" i="9"/>
  <c r="AG31" i="9"/>
  <c r="AN30" i="9"/>
  <c r="AM30" i="9"/>
  <c r="AL30" i="9"/>
  <c r="AK30" i="9"/>
  <c r="AJ30" i="9"/>
  <c r="AI30" i="9"/>
  <c r="AH30" i="9"/>
  <c r="AG30" i="9"/>
  <c r="AN29" i="9"/>
  <c r="AM29" i="9"/>
  <c r="AL29" i="9"/>
  <c r="AK29" i="9"/>
  <c r="AJ29" i="9"/>
  <c r="AI29" i="9"/>
  <c r="AH29" i="9"/>
  <c r="AG29" i="9"/>
  <c r="AN28" i="9"/>
  <c r="AM28" i="9"/>
  <c r="AL28" i="9"/>
  <c r="AK28" i="9"/>
  <c r="AJ28" i="9"/>
  <c r="AI28" i="9"/>
  <c r="AH28" i="9"/>
  <c r="AG28" i="9"/>
  <c r="AN27" i="9"/>
  <c r="AM27" i="9"/>
  <c r="AL27" i="9"/>
  <c r="AK27" i="9"/>
  <c r="AJ27" i="9"/>
  <c r="AI27" i="9"/>
  <c r="AH27" i="9"/>
  <c r="AG27" i="9"/>
  <c r="AN26" i="9"/>
  <c r="AM26" i="9"/>
  <c r="AL26" i="9"/>
  <c r="AK26" i="9"/>
  <c r="AJ26" i="9"/>
  <c r="AI26" i="9"/>
  <c r="AH26" i="9"/>
  <c r="AG26" i="9"/>
  <c r="AN25" i="9"/>
  <c r="AM25" i="9"/>
  <c r="AL25" i="9"/>
  <c r="AK25" i="9"/>
  <c r="AJ25" i="9"/>
  <c r="AI25" i="9"/>
  <c r="AH25" i="9"/>
  <c r="AG25" i="9"/>
  <c r="AN24" i="9"/>
  <c r="AM24" i="9"/>
  <c r="AL24" i="9"/>
  <c r="AK24" i="9"/>
  <c r="AJ24" i="9"/>
  <c r="AI24" i="9"/>
  <c r="AH24" i="9"/>
  <c r="AG24" i="9"/>
  <c r="AN23" i="9"/>
  <c r="AM23" i="9"/>
  <c r="AL23" i="9"/>
  <c r="AK23" i="9"/>
  <c r="AJ23" i="9"/>
  <c r="AI23" i="9"/>
  <c r="AH23" i="9"/>
  <c r="AG23" i="9"/>
  <c r="AN22" i="9"/>
  <c r="AM22" i="9"/>
  <c r="AL22" i="9"/>
  <c r="AK22" i="9"/>
  <c r="AJ22" i="9"/>
  <c r="AI22" i="9"/>
  <c r="AH22" i="9"/>
  <c r="AG22" i="9"/>
  <c r="AN21" i="9"/>
  <c r="AM21" i="9"/>
  <c r="AL21" i="9"/>
  <c r="AK21" i="9"/>
  <c r="AJ21" i="9"/>
  <c r="AI21" i="9"/>
  <c r="AH21" i="9"/>
  <c r="AG21" i="9"/>
  <c r="AN20" i="9"/>
  <c r="AM20" i="9"/>
  <c r="AL20" i="9"/>
  <c r="AK20" i="9"/>
  <c r="AJ20" i="9"/>
  <c r="AI20" i="9"/>
  <c r="AH20" i="9"/>
  <c r="AG20" i="9"/>
  <c r="AN19" i="9"/>
  <c r="AM19" i="9"/>
  <c r="AL19" i="9"/>
  <c r="AK19" i="9"/>
  <c r="AJ19" i="9"/>
  <c r="AI19" i="9"/>
  <c r="AH19" i="9"/>
  <c r="AG19" i="9"/>
  <c r="AN18" i="9"/>
  <c r="AM18" i="9"/>
  <c r="AL18" i="9"/>
  <c r="AK18" i="9"/>
  <c r="AJ18" i="9"/>
  <c r="AI18" i="9"/>
  <c r="AH18" i="9"/>
  <c r="AG18" i="9"/>
  <c r="AN17" i="9"/>
  <c r="AM17" i="9"/>
  <c r="AL17" i="9"/>
  <c r="AK17" i="9"/>
  <c r="AJ17" i="9"/>
  <c r="AI17" i="9"/>
  <c r="AH17" i="9"/>
  <c r="AG17" i="9"/>
  <c r="AN16" i="9"/>
  <c r="AM16" i="9"/>
  <c r="AL16" i="9"/>
  <c r="AK16" i="9"/>
  <c r="AJ16" i="9"/>
  <c r="AI16" i="9"/>
  <c r="AH16" i="9"/>
  <c r="AG16" i="9"/>
  <c r="AN15" i="9"/>
  <c r="AM15" i="9"/>
  <c r="AL15" i="9"/>
  <c r="AK15" i="9"/>
  <c r="AJ15" i="9"/>
  <c r="AI15" i="9"/>
  <c r="AH15" i="9"/>
  <c r="AG15" i="9"/>
  <c r="AN14" i="9"/>
  <c r="AM14" i="9"/>
  <c r="AL14" i="9"/>
  <c r="AK14" i="9"/>
  <c r="AJ14" i="9"/>
  <c r="AI14" i="9"/>
  <c r="AH14" i="9"/>
  <c r="AG14" i="9"/>
  <c r="AN13" i="9"/>
  <c r="AM13" i="9"/>
  <c r="AL13" i="9"/>
  <c r="AK13" i="9"/>
  <c r="AJ13" i="9"/>
  <c r="AI13" i="9"/>
  <c r="AH13" i="9"/>
  <c r="AG13" i="9"/>
  <c r="AN12" i="9"/>
  <c r="AM12" i="9"/>
  <c r="AL12" i="9"/>
  <c r="AK12" i="9"/>
  <c r="AJ12" i="9"/>
  <c r="AI12" i="9"/>
  <c r="AH12" i="9"/>
  <c r="AG12" i="9"/>
  <c r="AN11" i="9"/>
  <c r="AM11" i="9"/>
  <c r="AL11" i="9"/>
  <c r="AK11" i="9"/>
  <c r="AJ11" i="9"/>
  <c r="AI11" i="9"/>
  <c r="AH11" i="9"/>
  <c r="AG11" i="9"/>
  <c r="AN10" i="9"/>
  <c r="AM10" i="9"/>
  <c r="AL10" i="9"/>
  <c r="AK10" i="9"/>
  <c r="AJ10" i="9"/>
  <c r="AI10" i="9"/>
  <c r="AH10" i="9"/>
  <c r="AG10" i="9"/>
  <c r="AN9" i="9"/>
  <c r="AM9" i="9"/>
  <c r="AL9" i="9"/>
  <c r="AK9" i="9"/>
  <c r="AJ9" i="9"/>
  <c r="AI9" i="9"/>
  <c r="AH9" i="9"/>
  <c r="AG9" i="9"/>
  <c r="AN8" i="9"/>
  <c r="AM8" i="9"/>
  <c r="AL8" i="9"/>
  <c r="AK8" i="9"/>
  <c r="AJ8" i="9"/>
  <c r="AI8" i="9"/>
  <c r="AH8" i="9"/>
  <c r="AG8" i="9"/>
  <c r="AN7" i="9"/>
  <c r="AM7" i="9"/>
  <c r="AL7" i="9"/>
  <c r="AK7" i="9"/>
  <c r="AJ7" i="9"/>
  <c r="AI7" i="9"/>
  <c r="AH7" i="9"/>
  <c r="AG7" i="9"/>
  <c r="AN6" i="9"/>
  <c r="AM6" i="9"/>
  <c r="AL6" i="9"/>
  <c r="AK6" i="9"/>
  <c r="AJ6" i="9"/>
  <c r="AI6" i="9"/>
  <c r="AH6" i="9"/>
  <c r="AG6" i="9"/>
  <c r="AN5" i="9"/>
  <c r="AM5" i="9"/>
  <c r="AL5" i="9"/>
  <c r="AK5" i="9"/>
  <c r="AJ5" i="9"/>
  <c r="AI5" i="9"/>
  <c r="AH5" i="9"/>
  <c r="AG5" i="9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P33" i="8"/>
  <c r="AO33" i="8"/>
  <c r="AN33" i="8"/>
  <c r="AM33" i="8"/>
  <c r="AL33" i="8"/>
  <c r="AK33" i="8"/>
  <c r="AJ33" i="8"/>
  <c r="AP32" i="8"/>
  <c r="AO32" i="8"/>
  <c r="AN32" i="8"/>
  <c r="AM32" i="8"/>
  <c r="AL32" i="8"/>
  <c r="AK32" i="8"/>
  <c r="AJ32" i="8"/>
  <c r="AP31" i="8"/>
  <c r="AO31" i="8"/>
  <c r="AN31" i="8"/>
  <c r="AM31" i="8"/>
  <c r="AL31" i="8"/>
  <c r="AK31" i="8"/>
  <c r="AJ31" i="8"/>
  <c r="AP30" i="8"/>
  <c r="AO30" i="8"/>
  <c r="AN30" i="8"/>
  <c r="AM30" i="8"/>
  <c r="AL30" i="8"/>
  <c r="AK30" i="8"/>
  <c r="AJ30" i="8"/>
  <c r="AP29" i="8"/>
  <c r="AO29" i="8"/>
  <c r="AN29" i="8"/>
  <c r="AM29" i="8"/>
  <c r="AL29" i="8"/>
  <c r="AK29" i="8"/>
  <c r="AJ29" i="8"/>
  <c r="AP28" i="8"/>
  <c r="AO28" i="8"/>
  <c r="AN28" i="8"/>
  <c r="AM28" i="8"/>
  <c r="AL28" i="8"/>
  <c r="AK28" i="8"/>
  <c r="AJ28" i="8"/>
  <c r="AP27" i="8"/>
  <c r="AO27" i="8"/>
  <c r="AN27" i="8"/>
  <c r="AM27" i="8"/>
  <c r="AL27" i="8"/>
  <c r="AK27" i="8"/>
  <c r="AJ27" i="8"/>
  <c r="AP26" i="8"/>
  <c r="AO26" i="8"/>
  <c r="AN26" i="8"/>
  <c r="AM26" i="8"/>
  <c r="AL26" i="8"/>
  <c r="AK26" i="8"/>
  <c r="AJ26" i="8"/>
  <c r="AP25" i="8"/>
  <c r="AO25" i="8"/>
  <c r="AN25" i="8"/>
  <c r="AM25" i="8"/>
  <c r="AL25" i="8"/>
  <c r="AK25" i="8"/>
  <c r="AJ25" i="8"/>
  <c r="AP24" i="8"/>
  <c r="AO24" i="8"/>
  <c r="AN24" i="8"/>
  <c r="AM24" i="8"/>
  <c r="AL24" i="8"/>
  <c r="AK24" i="8"/>
  <c r="AJ24" i="8"/>
  <c r="AP23" i="8"/>
  <c r="AO23" i="8"/>
  <c r="AN23" i="8"/>
  <c r="AM23" i="8"/>
  <c r="AL23" i="8"/>
  <c r="AK23" i="8"/>
  <c r="AJ23" i="8"/>
  <c r="AP22" i="8"/>
  <c r="AO22" i="8"/>
  <c r="AN22" i="8"/>
  <c r="AM22" i="8"/>
  <c r="AL22" i="8"/>
  <c r="AK22" i="8"/>
  <c r="AJ22" i="8"/>
  <c r="AP21" i="8"/>
  <c r="AO21" i="8"/>
  <c r="AN21" i="8"/>
  <c r="AM21" i="8"/>
  <c r="AL21" i="8"/>
  <c r="AK21" i="8"/>
  <c r="AJ21" i="8"/>
  <c r="AP20" i="8"/>
  <c r="AO20" i="8"/>
  <c r="AN20" i="8"/>
  <c r="AM20" i="8"/>
  <c r="AL20" i="8"/>
  <c r="AK20" i="8"/>
  <c r="AJ20" i="8"/>
  <c r="AP19" i="8"/>
  <c r="AO19" i="8"/>
  <c r="AN19" i="8"/>
  <c r="AM19" i="8"/>
  <c r="AL19" i="8"/>
  <c r="AK19" i="8"/>
  <c r="AJ19" i="8"/>
  <c r="AP18" i="8"/>
  <c r="AO18" i="8"/>
  <c r="AN18" i="8"/>
  <c r="AM18" i="8"/>
  <c r="AL18" i="8"/>
  <c r="AK18" i="8"/>
  <c r="AJ18" i="8"/>
  <c r="AP17" i="8"/>
  <c r="AO17" i="8"/>
  <c r="AN17" i="8"/>
  <c r="AM17" i="8"/>
  <c r="AL17" i="8"/>
  <c r="AK17" i="8"/>
  <c r="AJ17" i="8"/>
  <c r="AP16" i="8"/>
  <c r="AO16" i="8"/>
  <c r="AN16" i="8"/>
  <c r="AM16" i="8"/>
  <c r="AL16" i="8"/>
  <c r="AK16" i="8"/>
  <c r="AJ16" i="8"/>
  <c r="AP15" i="8"/>
  <c r="AO15" i="8"/>
  <c r="AN15" i="8"/>
  <c r="AM15" i="8"/>
  <c r="AL15" i="8"/>
  <c r="AK15" i="8"/>
  <c r="AJ15" i="8"/>
  <c r="AP14" i="8"/>
  <c r="AO14" i="8"/>
  <c r="AN14" i="8"/>
  <c r="AM14" i="8"/>
  <c r="AL14" i="8"/>
  <c r="AK14" i="8"/>
  <c r="AJ14" i="8"/>
  <c r="AP13" i="8"/>
  <c r="AO13" i="8"/>
  <c r="AN13" i="8"/>
  <c r="AM13" i="8"/>
  <c r="AL13" i="8"/>
  <c r="AK13" i="8"/>
  <c r="AJ13" i="8"/>
  <c r="AP12" i="8"/>
  <c r="AO12" i="8"/>
  <c r="AN12" i="8"/>
  <c r="AM12" i="8"/>
  <c r="AL12" i="8"/>
  <c r="AK12" i="8"/>
  <c r="AJ12" i="8"/>
  <c r="AP11" i="8"/>
  <c r="AO11" i="8"/>
  <c r="AN11" i="8"/>
  <c r="AM11" i="8"/>
  <c r="AL11" i="8"/>
  <c r="AK11" i="8"/>
  <c r="AJ11" i="8"/>
  <c r="AP10" i="8"/>
  <c r="AO10" i="8"/>
  <c r="AN10" i="8"/>
  <c r="AM10" i="8"/>
  <c r="AL10" i="8"/>
  <c r="AK10" i="8"/>
  <c r="AJ10" i="8"/>
  <c r="AP9" i="8"/>
  <c r="AO9" i="8"/>
  <c r="AN9" i="8"/>
  <c r="AM9" i="8"/>
  <c r="AL9" i="8"/>
  <c r="AK9" i="8"/>
  <c r="AJ9" i="8"/>
  <c r="AP8" i="8"/>
  <c r="AO8" i="8"/>
  <c r="AN8" i="8"/>
  <c r="AM8" i="8"/>
  <c r="AL8" i="8"/>
  <c r="AK8" i="8"/>
  <c r="AJ8" i="8"/>
  <c r="AP7" i="8"/>
  <c r="AO7" i="8"/>
  <c r="AN7" i="8"/>
  <c r="AM7" i="8"/>
  <c r="AL7" i="8"/>
  <c r="AK7" i="8"/>
  <c r="AJ7" i="8"/>
  <c r="AP6" i="8"/>
  <c r="AO6" i="8"/>
  <c r="AN6" i="8"/>
  <c r="AM6" i="8"/>
  <c r="AL6" i="8"/>
  <c r="AK6" i="8"/>
  <c r="AJ6" i="8"/>
  <c r="AP5" i="8"/>
  <c r="AO5" i="8"/>
  <c r="AN5" i="8"/>
  <c r="AM5" i="8"/>
  <c r="AL5" i="8"/>
  <c r="AK5" i="8"/>
  <c r="AJ5" i="8"/>
  <c r="AH34" i="8" l="1"/>
  <c r="AI34" i="8"/>
  <c r="AO25" i="9"/>
  <c r="AO33" i="9"/>
  <c r="AQ33" i="8"/>
  <c r="AO26" i="9"/>
  <c r="AO28" i="9"/>
  <c r="AO32" i="9"/>
  <c r="AQ6" i="8"/>
  <c r="AQ7" i="8"/>
  <c r="AQ9" i="8"/>
  <c r="AQ10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6" i="8"/>
  <c r="AQ27" i="8"/>
  <c r="AQ32" i="8"/>
  <c r="AQ11" i="8"/>
  <c r="AO14" i="9"/>
  <c r="AO31" i="9"/>
  <c r="AO30" i="9"/>
  <c r="AO27" i="9"/>
  <c r="AO17" i="9"/>
  <c r="AO15" i="9"/>
  <c r="AO29" i="9"/>
  <c r="AO24" i="9"/>
  <c r="AO23" i="9"/>
  <c r="AO22" i="9"/>
  <c r="AO21" i="9"/>
  <c r="AO20" i="9"/>
  <c r="AO19" i="9"/>
  <c r="AO18" i="9"/>
  <c r="AO16" i="9"/>
  <c r="AO13" i="9"/>
  <c r="AI34" i="9"/>
  <c r="AO12" i="9"/>
  <c r="AO11" i="9"/>
  <c r="AM34" i="9"/>
  <c r="AO10" i="9"/>
  <c r="AO9" i="9"/>
  <c r="AO8" i="9"/>
  <c r="AO7" i="9"/>
  <c r="AK34" i="9"/>
  <c r="AN34" i="9"/>
  <c r="AO6" i="9"/>
  <c r="AH35" i="9"/>
  <c r="AJ36" i="9"/>
  <c r="AO38" i="9"/>
  <c r="AL34" i="9"/>
  <c r="AH34" i="9"/>
  <c r="AJ34" i="9"/>
  <c r="AG34" i="9"/>
  <c r="AG37" i="9"/>
  <c r="AI38" i="9"/>
  <c r="AO5" i="9"/>
  <c r="AQ8" i="8"/>
  <c r="AL34" i="8"/>
  <c r="AQ25" i="8"/>
  <c r="AQ31" i="8"/>
  <c r="AM34" i="8"/>
  <c r="AJ35" i="8"/>
  <c r="AQ30" i="8"/>
  <c r="AN34" i="8"/>
  <c r="AQ29" i="8"/>
  <c r="AO34" i="8"/>
  <c r="AJ34" i="8"/>
  <c r="AQ28" i="8"/>
  <c r="AQ38" i="8"/>
  <c r="AG34" i="8"/>
  <c r="AL36" i="8"/>
  <c r="AP34" i="8"/>
  <c r="AK34" i="8"/>
  <c r="AG37" i="8"/>
  <c r="AK38" i="8"/>
  <c r="AQ5" i="8"/>
  <c r="AG35" i="8" l="1"/>
  <c r="AO34" i="9"/>
  <c r="AO35" i="9"/>
  <c r="AQ35" i="8"/>
  <c r="AQ34" i="8"/>
</calcChain>
</file>

<file path=xl/sharedStrings.xml><?xml version="1.0" encoding="utf-8"?>
<sst xmlns="http://schemas.openxmlformats.org/spreadsheetml/2006/main" count="1534" uniqueCount="184">
  <si>
    <t>연</t>
  </si>
  <si>
    <t>토</t>
  </si>
  <si>
    <t>출장</t>
  </si>
  <si>
    <t>김미향</t>
  </si>
  <si>
    <t>배민주</t>
  </si>
  <si>
    <t>차민선</t>
  </si>
  <si>
    <t>금</t>
  </si>
  <si>
    <t>김문우</t>
  </si>
  <si>
    <t>병</t>
  </si>
  <si>
    <t>수</t>
  </si>
  <si>
    <t>최재영</t>
  </si>
  <si>
    <t>김현주</t>
  </si>
  <si>
    <t>강현정</t>
  </si>
  <si>
    <t>박미향</t>
  </si>
  <si>
    <t>N</t>
  </si>
  <si>
    <t>화</t>
  </si>
  <si>
    <t>이태윤</t>
  </si>
  <si>
    <t>목</t>
  </si>
  <si>
    <t>반</t>
  </si>
  <si>
    <t>일</t>
  </si>
  <si>
    <t>임종남</t>
  </si>
  <si>
    <t>전근배</t>
  </si>
  <si>
    <t>배광호</t>
  </si>
  <si>
    <t>청</t>
  </si>
  <si>
    <t>합계</t>
  </si>
  <si>
    <t>O</t>
  </si>
  <si>
    <t>교육</t>
  </si>
  <si>
    <t xml:space="preserve"> </t>
  </si>
  <si>
    <t>이원호</t>
  </si>
  <si>
    <t>김성훈</t>
  </si>
  <si>
    <t>소수민</t>
  </si>
  <si>
    <t>이름</t>
  </si>
  <si>
    <t>김은영</t>
  </si>
  <si>
    <t>월</t>
  </si>
  <si>
    <t>병,청,코</t>
  </si>
  <si>
    <t>코(공)</t>
  </si>
  <si>
    <t>남궁정훈</t>
  </si>
  <si>
    <t>교,출,연</t>
  </si>
  <si>
    <t>김애라</t>
    <phoneticPr fontId="9" type="noConversion"/>
  </si>
  <si>
    <t>조광삼</t>
    <phoneticPr fontId="9" type="noConversion"/>
  </si>
  <si>
    <t>목</t>
    <phoneticPr fontId="9" type="noConversion"/>
  </si>
  <si>
    <t>D</t>
    <phoneticPr fontId="9" type="noConversion"/>
  </si>
  <si>
    <t>교</t>
    <phoneticPr fontId="9" type="noConversion"/>
  </si>
  <si>
    <t>오영숙</t>
    <phoneticPr fontId="9" type="noConversion"/>
  </si>
  <si>
    <t>연</t>
    <phoneticPr fontId="9" type="noConversion"/>
  </si>
  <si>
    <t>병</t>
    <phoneticPr fontId="9" type="noConversion"/>
  </si>
  <si>
    <t>D2</t>
  </si>
  <si>
    <t>D1</t>
  </si>
  <si>
    <t/>
  </si>
  <si>
    <t>D</t>
  </si>
  <si>
    <t>이호직</t>
    <phoneticPr fontId="9" type="noConversion"/>
  </si>
  <si>
    <t>배종철</t>
    <phoneticPr fontId="9" type="noConversion"/>
  </si>
  <si>
    <t>노옥순</t>
    <phoneticPr fontId="9" type="noConversion"/>
  </si>
  <si>
    <t>손수련</t>
    <phoneticPr fontId="9" type="noConversion"/>
  </si>
  <si>
    <t>전화숙</t>
    <phoneticPr fontId="9" type="noConversion"/>
  </si>
  <si>
    <t>교</t>
  </si>
  <si>
    <t>교</t>
    <phoneticPr fontId="9" type="noConversion"/>
  </si>
  <si>
    <t>금</t>
    <phoneticPr fontId="9" type="noConversion"/>
  </si>
  <si>
    <t>일</t>
    <phoneticPr fontId="9" type="noConversion"/>
  </si>
  <si>
    <t>월</t>
    <phoneticPr fontId="9" type="noConversion"/>
  </si>
  <si>
    <t>토</t>
    <phoneticPr fontId="9" type="noConversion"/>
  </si>
  <si>
    <t>D</t>
    <phoneticPr fontId="9" type="noConversion"/>
  </si>
  <si>
    <r>
      <t xml:space="preserve">                                            2021년  7월  근 무 명령    </t>
    </r>
    <r>
      <rPr>
        <sz val="14"/>
        <color rgb="FF000000"/>
        <rFont val="굴림"/>
        <family val="3"/>
        <charset val="129"/>
      </rPr>
      <t xml:space="preserve"> (21.6.29.)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9" type="noConversion"/>
  </si>
  <si>
    <t>교</t>
    <phoneticPr fontId="9" type="noConversion"/>
  </si>
  <si>
    <t>병</t>
    <phoneticPr fontId="9" type="noConversion"/>
  </si>
  <si>
    <t>7/1 백신접종</t>
    <phoneticPr fontId="9" type="noConversion"/>
  </si>
  <si>
    <t>7/6, 7/7 백신접종(화이자)</t>
    <phoneticPr fontId="9" type="noConversion"/>
  </si>
  <si>
    <t>7/8 백신접종</t>
    <phoneticPr fontId="9" type="noConversion"/>
  </si>
  <si>
    <t>7/16 백신접종</t>
    <phoneticPr fontId="9" type="noConversion"/>
  </si>
  <si>
    <t>이석우</t>
    <phoneticPr fontId="9" type="noConversion"/>
  </si>
  <si>
    <t>이성훈</t>
    <phoneticPr fontId="9" type="noConversion"/>
  </si>
  <si>
    <t>배재운</t>
    <phoneticPr fontId="9" type="noConversion"/>
  </si>
  <si>
    <t>박병길</t>
    <phoneticPr fontId="9" type="noConversion"/>
  </si>
  <si>
    <t>반</t>
    <phoneticPr fontId="9" type="noConversion"/>
  </si>
  <si>
    <t>연</t>
    <phoneticPr fontId="9" type="noConversion"/>
  </si>
  <si>
    <t>교</t>
    <phoneticPr fontId="9" type="noConversion"/>
  </si>
  <si>
    <t>교</t>
    <phoneticPr fontId="9" type="noConversion"/>
  </si>
  <si>
    <t>생활실, 조리실근무       "D1" = 06:00~15:00                     "D" = 08:00~17:00            "D2" = 09:00~18:00</t>
    <phoneticPr fontId="9" type="noConversion"/>
  </si>
  <si>
    <t>생활실, 조리실근무      "D1" = 06:00~15:00                     "D" = 08:00~17:00            "D2" = 09:00~18:00</t>
    <phoneticPr fontId="9" type="noConversion"/>
  </si>
  <si>
    <r>
      <t>D+D</t>
    </r>
    <r>
      <rPr>
        <sz val="8"/>
        <color rgb="FF000000"/>
        <rFont val="굴림"/>
        <family val="3"/>
        <charset val="129"/>
      </rPr>
      <t>1+</t>
    </r>
    <r>
      <rPr>
        <sz val="11"/>
        <color rgb="FF000000"/>
        <rFont val="굴림"/>
        <family val="3"/>
        <charset val="129"/>
      </rPr>
      <t>D2</t>
    </r>
  </si>
  <si>
    <r>
      <t>D+D</t>
    </r>
    <r>
      <rPr>
        <sz val="8"/>
        <color rgb="FF000000"/>
        <rFont val="굴림"/>
        <family val="3"/>
        <charset val="129"/>
      </rPr>
      <t>1</t>
    </r>
    <r>
      <rPr>
        <sz val="11"/>
        <color rgb="FF000000"/>
        <rFont val="굴림"/>
        <family val="3"/>
        <charset val="129"/>
      </rPr>
      <t>+D2</t>
    </r>
    <phoneticPr fontId="9" type="noConversion"/>
  </si>
  <si>
    <t>D</t>
    <phoneticPr fontId="9" type="noConversion"/>
  </si>
  <si>
    <t>D+ D1 +D2</t>
    <phoneticPr fontId="9" type="noConversion"/>
  </si>
  <si>
    <t>D1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</si>
  <si>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</si>
  <si>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</si>
  <si>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</si>
  <si>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N</t>
    <phoneticPr fontId="9" type="noConversion"/>
  </si>
  <si>
    <t>D</t>
    <phoneticPr fontId="9" type="noConversion"/>
  </si>
  <si>
    <t>D2</t>
    <phoneticPr fontId="9" type="noConversion"/>
  </si>
  <si>
    <t>D2</t>
    <phoneticPr fontId="9" type="noConversion"/>
  </si>
  <si>
    <t>D2</t>
    <phoneticPr fontId="9" type="noConversion"/>
  </si>
  <si>
    <t>D</t>
    <phoneticPr fontId="9" type="noConversion"/>
  </si>
  <si>
    <t>N</t>
    <phoneticPr fontId="9" type="noConversion"/>
  </si>
  <si>
    <t>N</t>
    <phoneticPr fontId="9" type="noConversion"/>
  </si>
  <si>
    <t>D</t>
    <phoneticPr fontId="9" type="noConversion"/>
  </si>
  <si>
    <t>D2</t>
    <phoneticPr fontId="9" type="noConversion"/>
  </si>
  <si>
    <t>D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</si>
  <si>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</si>
  <si>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</si>
  <si>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</si>
  <si>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N</t>
    <phoneticPr fontId="9" type="noConversion"/>
  </si>
  <si>
    <t>D2</t>
    <phoneticPr fontId="9" type="noConversion"/>
  </si>
  <si>
    <t>D</t>
    <phoneticPr fontId="9" type="noConversion"/>
  </si>
  <si>
    <t>N</t>
    <phoneticPr fontId="9" type="noConversion"/>
  </si>
  <si>
    <t>N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</si>
  <si>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</si>
  <si>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</si>
  <si>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</si>
  <si>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D2</t>
    <phoneticPr fontId="9" type="noConversion"/>
  </si>
  <si>
    <t>D2</t>
    <phoneticPr fontId="9" type="noConversion"/>
  </si>
  <si>
    <t>D2</t>
    <phoneticPr fontId="9" type="noConversion"/>
  </si>
  <si>
    <t>D</t>
    <phoneticPr fontId="9" type="noConversion"/>
  </si>
  <si>
    <t>N</t>
    <phoneticPr fontId="9" type="noConversion"/>
  </si>
  <si>
    <t>N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</si>
  <si>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</si>
  <si>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</si>
  <si>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</si>
  <si>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</si>
  <si>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</si>
  <si>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</si>
  <si>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</si>
  <si>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</si>
  <si>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</si>
  <si>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</si>
  <si>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병</t>
    <phoneticPr fontId="9" type="noConversion"/>
  </si>
  <si>
    <t>연</t>
    <phoneticPr fontId="9" type="noConversion"/>
  </si>
  <si>
    <t>D</t>
    <phoneticPr fontId="9" type="noConversion"/>
  </si>
  <si>
    <t>D2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</si>
  <si>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</si>
  <si>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</si>
  <si>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</si>
  <si>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</si>
  <si>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</si>
  <si>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</si>
  <si>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D2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</si>
  <si>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</si>
  <si>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</si>
  <si>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</si>
  <si>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D2</t>
    <phoneticPr fontId="9" type="noConversion"/>
  </si>
  <si>
    <t>D2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</si>
  <si>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</si>
  <si>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</si>
  <si>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</si>
  <si>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</si>
  <si>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</si>
  <si>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</si>
  <si>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</si>
  <si>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</si>
  <si>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D2</t>
    <phoneticPr fontId="9" type="noConversion"/>
  </si>
  <si>
    <t>연</t>
    <phoneticPr fontId="9" type="noConversion"/>
  </si>
  <si>
    <t>연</t>
    <phoneticPr fontId="9" type="noConversion"/>
  </si>
  <si>
    <t>연</t>
    <phoneticPr fontId="9" type="noConversion"/>
  </si>
  <si>
    <t>연</t>
    <phoneticPr fontId="9" type="noConversion"/>
  </si>
  <si>
    <t>연</t>
    <phoneticPr fontId="9" type="noConversion"/>
  </si>
  <si>
    <t>연</t>
    <phoneticPr fontId="9" type="noConversion"/>
  </si>
  <si>
    <t>연</t>
    <phoneticPr fontId="9" type="noConversion"/>
  </si>
  <si>
    <t>연</t>
    <phoneticPr fontId="9" type="noConversion"/>
  </si>
  <si>
    <t>D2</t>
    <phoneticPr fontId="9" type="noConversion"/>
  </si>
  <si>
    <t>D</t>
    <phoneticPr fontId="9" type="noConversion"/>
  </si>
  <si>
    <t>D</t>
    <phoneticPr fontId="9" type="noConversion"/>
  </si>
  <si>
    <t>연</t>
    <phoneticPr fontId="9" type="noConversion"/>
  </si>
  <si>
    <t>D</t>
    <phoneticPr fontId="9" type="noConversion"/>
  </si>
  <si>
    <t>D</t>
    <phoneticPr fontId="9" type="noConversion"/>
  </si>
  <si>
    <t>연</t>
    <phoneticPr fontId="9" type="noConversion"/>
  </si>
  <si>
    <t>연</t>
    <phoneticPr fontId="9" type="noConversion"/>
  </si>
  <si>
    <t>D</t>
    <phoneticPr fontId="9" type="noConversion"/>
  </si>
  <si>
    <t>병</t>
    <phoneticPr fontId="9" type="noConversion"/>
  </si>
  <si>
    <t>D2</t>
    <phoneticPr fontId="9" type="noConversion"/>
  </si>
  <si>
    <t>병</t>
    <phoneticPr fontId="9" type="noConversion"/>
  </si>
  <si>
    <t>D</t>
    <phoneticPr fontId="9" type="noConversion"/>
  </si>
  <si>
    <t>N</t>
    <phoneticPr fontId="9" type="noConversion"/>
  </si>
  <si>
    <t>D</t>
    <phoneticPr fontId="9" type="noConversion"/>
  </si>
  <si>
    <t>N</t>
    <phoneticPr fontId="9" type="noConversion"/>
  </si>
  <si>
    <t>N</t>
    <phoneticPr fontId="9" type="noConversion"/>
  </si>
  <si>
    <t>D</t>
    <phoneticPr fontId="9" type="noConversion"/>
  </si>
  <si>
    <t>D</t>
    <phoneticPr fontId="9" type="noConversion"/>
  </si>
  <si>
    <t>D</t>
    <phoneticPr fontId="9" type="noConversion"/>
  </si>
  <si>
    <t>N</t>
    <phoneticPr fontId="9" type="noConversion"/>
  </si>
  <si>
    <t>N</t>
    <phoneticPr fontId="9" type="noConversion"/>
  </si>
  <si>
    <t>D</t>
    <phoneticPr fontId="9" type="noConversion"/>
  </si>
  <si>
    <t>D</t>
    <phoneticPr fontId="9" type="noConversion"/>
  </si>
  <si>
    <t>D2</t>
    <phoneticPr fontId="9" type="noConversion"/>
  </si>
  <si>
    <r>
      <t xml:space="preserve">                                            2021년  7월  근 무 진행    </t>
    </r>
    <r>
      <rPr>
        <sz val="14"/>
        <color rgb="FF000000"/>
        <rFont val="굴림"/>
        <family val="3"/>
        <charset val="129"/>
      </rPr>
      <t xml:space="preserve"> (21.7.9.)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</si>
</sst>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13" x14ac:knownFonts="1">
    <font>
      <sz val="11"/>
      <color rgb="FF000000"/>
      <name val="맑은 고딕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76" fontId="10" fillId="0" borderId="0" xfId="0" applyNumberFormat="1" applyFont="1" applyFill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7" fillId="2" borderId="3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58" xfId="0" applyNumberFormat="1" applyFont="1" applyFill="1" applyBorder="1" applyAlignment="1" applyProtection="1">
      <alignment horizontal="center" vertical="center" wrapText="1"/>
    </xf>
    <xf numFmtId="0" fontId="4" fillId="0" borderId="42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44" xfId="0" applyNumberFormat="1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61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CC"/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zoomScale="115" zoomScaleNormal="115" zoomScaleSheetLayoutView="75" workbookViewId="0">
      <selection activeCell="W26" sqref="W26"/>
    </sheetView>
  </sheetViews>
  <sheetFormatPr defaultColWidth="3.875" defaultRowHeight="16.5" x14ac:dyDescent="0.3"/>
  <cols>
    <col min="1" max="1" width="8.25" style="14" customWidth="1"/>
    <col min="2" max="3" width="3" style="34" customWidth="1"/>
    <col min="4" max="5" width="3" style="43" customWidth="1"/>
    <col min="6" max="10" width="3" style="34" customWidth="1"/>
    <col min="11" max="12" width="3" style="43" customWidth="1"/>
    <col min="13" max="17" width="3" style="34" customWidth="1"/>
    <col min="18" max="19" width="3" style="43" customWidth="1"/>
    <col min="20" max="24" width="3" style="34" customWidth="1"/>
    <col min="25" max="26" width="3" style="43" customWidth="1"/>
    <col min="27" max="31" width="3" style="34" customWidth="1"/>
    <col min="32" max="32" width="3" style="43" customWidth="1"/>
    <col min="33" max="33" width="3.125" style="14" customWidth="1"/>
    <col min="34" max="34" width="2.5" style="14" customWidth="1"/>
    <col min="35" max="35" width="3.125" style="14" customWidth="1"/>
    <col min="36" max="37" width="2.625" style="14" customWidth="1"/>
    <col min="38" max="38" width="2.5" style="14" customWidth="1"/>
    <col min="39" max="39" width="2.75" style="14" customWidth="1"/>
    <col min="40" max="40" width="3.125" style="14" customWidth="1"/>
    <col min="41" max="41" width="3.625" style="14" customWidth="1"/>
    <col min="42" max="43" width="3.875" style="14"/>
    <col min="44" max="44" width="23.25" style="14" customWidth="1"/>
    <col min="45" max="16384" width="3.875" style="14"/>
  </cols>
  <sheetData>
    <row r="1" spans="1:44" ht="8.25" customHeight="1" x14ac:dyDescent="0.3">
      <c r="A1" s="131" t="s">
        <v>62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</row>
    <row r="2" spans="1:44" ht="22.5" customHeight="1" thickBot="1" x14ac:dyDescent="0.3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1"/>
      <c r="AG2" s="132"/>
      <c r="AH2" s="132"/>
      <c r="AI2" s="132"/>
      <c r="AJ2" s="132"/>
      <c r="AK2" s="132"/>
      <c r="AL2" s="132"/>
      <c r="AM2" s="132"/>
      <c r="AN2" s="131"/>
      <c r="AO2" s="132"/>
    </row>
    <row r="3" spans="1:44" ht="15" customHeight="1" x14ac:dyDescent="0.3">
      <c r="A3" s="134" t="s">
        <v>31</v>
      </c>
      <c r="B3" s="52">
        <v>1</v>
      </c>
      <c r="C3" s="1">
        <v>2</v>
      </c>
      <c r="D3" s="37">
        <v>3</v>
      </c>
      <c r="E3" s="37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37">
        <v>10</v>
      </c>
      <c r="L3" s="37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37">
        <v>17</v>
      </c>
      <c r="S3" s="37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37">
        <v>24</v>
      </c>
      <c r="Z3" s="37">
        <v>25</v>
      </c>
      <c r="AA3" s="1">
        <v>26</v>
      </c>
      <c r="AB3" s="1">
        <v>27</v>
      </c>
      <c r="AC3" s="1">
        <v>28</v>
      </c>
      <c r="AD3" s="1">
        <v>29</v>
      </c>
      <c r="AE3" s="1">
        <v>30</v>
      </c>
      <c r="AF3" s="81">
        <v>31</v>
      </c>
      <c r="AG3" s="136" t="s">
        <v>82</v>
      </c>
      <c r="AH3" s="138" t="s">
        <v>14</v>
      </c>
      <c r="AI3" s="138" t="s">
        <v>25</v>
      </c>
      <c r="AJ3" s="18" t="s">
        <v>26</v>
      </c>
      <c r="AK3" s="140" t="s">
        <v>0</v>
      </c>
      <c r="AL3" s="142" t="s">
        <v>18</v>
      </c>
      <c r="AM3" s="17" t="s">
        <v>8</v>
      </c>
      <c r="AN3" s="144" t="s">
        <v>35</v>
      </c>
      <c r="AO3" s="146" t="s">
        <v>24</v>
      </c>
    </row>
    <row r="4" spans="1:44" ht="15.75" customHeight="1" thickBot="1" x14ac:dyDescent="0.35">
      <c r="A4" s="135"/>
      <c r="B4" s="26" t="s">
        <v>40</v>
      </c>
      <c r="C4" s="12" t="s">
        <v>57</v>
      </c>
      <c r="D4" s="42" t="s">
        <v>60</v>
      </c>
      <c r="E4" s="42" t="s">
        <v>58</v>
      </c>
      <c r="F4" s="12" t="s">
        <v>59</v>
      </c>
      <c r="G4" s="12" t="s">
        <v>15</v>
      </c>
      <c r="H4" s="12" t="s">
        <v>9</v>
      </c>
      <c r="I4" s="12" t="s">
        <v>17</v>
      </c>
      <c r="J4" s="12" t="s">
        <v>6</v>
      </c>
      <c r="K4" s="42" t="s">
        <v>1</v>
      </c>
      <c r="L4" s="42" t="s">
        <v>19</v>
      </c>
      <c r="M4" s="12" t="s">
        <v>33</v>
      </c>
      <c r="N4" s="12" t="s">
        <v>15</v>
      </c>
      <c r="O4" s="12" t="s">
        <v>9</v>
      </c>
      <c r="P4" s="12" t="s">
        <v>17</v>
      </c>
      <c r="Q4" s="12" t="s">
        <v>6</v>
      </c>
      <c r="R4" s="42" t="s">
        <v>1</v>
      </c>
      <c r="S4" s="42" t="s">
        <v>19</v>
      </c>
      <c r="T4" s="12" t="s">
        <v>33</v>
      </c>
      <c r="U4" s="12" t="s">
        <v>15</v>
      </c>
      <c r="V4" s="12" t="s">
        <v>9</v>
      </c>
      <c r="W4" s="12" t="s">
        <v>17</v>
      </c>
      <c r="X4" s="12" t="s">
        <v>6</v>
      </c>
      <c r="Y4" s="42" t="s">
        <v>1</v>
      </c>
      <c r="Z4" s="42" t="s">
        <v>19</v>
      </c>
      <c r="AA4" s="12" t="s">
        <v>33</v>
      </c>
      <c r="AB4" s="12" t="s">
        <v>15</v>
      </c>
      <c r="AC4" s="12" t="s">
        <v>9</v>
      </c>
      <c r="AD4" s="12" t="s">
        <v>17</v>
      </c>
      <c r="AE4" s="12" t="s">
        <v>6</v>
      </c>
      <c r="AF4" s="82" t="s">
        <v>1</v>
      </c>
      <c r="AG4" s="137"/>
      <c r="AH4" s="139"/>
      <c r="AI4" s="139"/>
      <c r="AJ4" s="44" t="s">
        <v>2</v>
      </c>
      <c r="AK4" s="141"/>
      <c r="AL4" s="143"/>
      <c r="AM4" s="45" t="s">
        <v>23</v>
      </c>
      <c r="AN4" s="145"/>
      <c r="AO4" s="147"/>
      <c r="AP4" s="13"/>
      <c r="AQ4" s="13"/>
      <c r="AR4" s="32" t="s">
        <v>65</v>
      </c>
    </row>
    <row r="5" spans="1:44" ht="14.45" customHeight="1" thickBot="1" x14ac:dyDescent="0.35">
      <c r="A5" s="2" t="s">
        <v>3</v>
      </c>
      <c r="B5" s="64" t="s">
        <v>49</v>
      </c>
      <c r="C5" s="65" t="s">
        <v>49</v>
      </c>
      <c r="D5" s="66"/>
      <c r="E5" s="66"/>
      <c r="F5" s="65" t="s">
        <v>49</v>
      </c>
      <c r="G5" s="65" t="s">
        <v>49</v>
      </c>
      <c r="H5" s="65" t="s">
        <v>49</v>
      </c>
      <c r="I5" s="65" t="s">
        <v>49</v>
      </c>
      <c r="J5" s="65" t="s">
        <v>115</v>
      </c>
      <c r="K5" s="66"/>
      <c r="L5" s="66"/>
      <c r="M5" s="65" t="s">
        <v>49</v>
      </c>
      <c r="N5" s="65" t="s">
        <v>49</v>
      </c>
      <c r="O5" s="65" t="s">
        <v>49</v>
      </c>
      <c r="P5" s="65" t="s">
        <v>49</v>
      </c>
      <c r="Q5" s="65" t="s">
        <v>49</v>
      </c>
      <c r="R5" s="66"/>
      <c r="S5" s="66"/>
      <c r="T5" s="65" t="s">
        <v>49</v>
      </c>
      <c r="U5" s="65" t="s">
        <v>49</v>
      </c>
      <c r="V5" s="80" t="s">
        <v>42</v>
      </c>
      <c r="W5" s="80" t="s">
        <v>42</v>
      </c>
      <c r="X5" s="80" t="s">
        <v>42</v>
      </c>
      <c r="Y5" s="66"/>
      <c r="Z5" s="66"/>
      <c r="AA5" s="65" t="s">
        <v>49</v>
      </c>
      <c r="AB5" s="65" t="s">
        <v>49</v>
      </c>
      <c r="AC5" s="65" t="s">
        <v>49</v>
      </c>
      <c r="AD5" s="65" t="s">
        <v>49</v>
      </c>
      <c r="AE5" s="65" t="s">
        <v>49</v>
      </c>
      <c r="AF5" s="83"/>
      <c r="AG5" s="46">
        <f t="shared" ref="AG5:AG12" si="0">COUNTIF(B5:AF5,"D")</f>
        <v>19</v>
      </c>
      <c r="AH5" s="47">
        <f t="shared" ref="AH5:AH33" si="1">COUNTIF(B5:AF5,"N")</f>
        <v>0</v>
      </c>
      <c r="AI5" s="47">
        <f t="shared" ref="AI5:AI33" si="2">COUNTIF(B5:AF5,"")</f>
        <v>9</v>
      </c>
      <c r="AJ5" s="47">
        <f t="shared" ref="AJ5:AJ33" si="3">COUNTIF(B5:AF5,"교")+COUNTIF(B5:AF5,"출")</f>
        <v>3</v>
      </c>
      <c r="AK5" s="47">
        <f t="shared" ref="AK5:AK33" si="4">COUNTIF(B5:AF5,"연")</f>
        <v>0</v>
      </c>
      <c r="AL5" s="47">
        <f t="shared" ref="AL5:AL33" si="5">COUNTIF(B5:AF5,"반")</f>
        <v>0</v>
      </c>
      <c r="AM5" s="47">
        <f t="shared" ref="AM5:AM33" si="6">COUNTIF(B5:AF5,"병")+COUNTIF(B5:AF5,"청")</f>
        <v>0</v>
      </c>
      <c r="AN5" s="48">
        <f t="shared" ref="AN5:AN33" si="7">COUNTIF(B5:AF5,"코")</f>
        <v>0</v>
      </c>
      <c r="AO5" s="49">
        <f>SUM(AG5:AN5)</f>
        <v>31</v>
      </c>
      <c r="AP5" s="13"/>
      <c r="AQ5" s="13"/>
      <c r="AR5" s="32" t="s">
        <v>66</v>
      </c>
    </row>
    <row r="6" spans="1:44" ht="14.45" customHeight="1" thickBot="1" x14ac:dyDescent="0.35">
      <c r="A6" s="2" t="s">
        <v>21</v>
      </c>
      <c r="B6" s="67" t="s">
        <v>55</v>
      </c>
      <c r="C6" s="65" t="s">
        <v>49</v>
      </c>
      <c r="D6" s="66"/>
      <c r="E6" s="66"/>
      <c r="F6" s="65" t="s">
        <v>49</v>
      </c>
      <c r="G6" s="65" t="s">
        <v>49</v>
      </c>
      <c r="H6" s="65" t="s">
        <v>41</v>
      </c>
      <c r="I6" s="65" t="s">
        <v>49</v>
      </c>
      <c r="J6" s="65" t="s">
        <v>49</v>
      </c>
      <c r="K6" s="66"/>
      <c r="L6" s="66"/>
      <c r="M6" s="65" t="s">
        <v>49</v>
      </c>
      <c r="N6" s="65" t="s">
        <v>95</v>
      </c>
      <c r="O6" s="65" t="s">
        <v>49</v>
      </c>
      <c r="P6" s="65" t="s">
        <v>49</v>
      </c>
      <c r="Q6" s="65" t="s">
        <v>49</v>
      </c>
      <c r="R6" s="66"/>
      <c r="S6" s="66"/>
      <c r="T6" s="65" t="s">
        <v>49</v>
      </c>
      <c r="U6" s="65" t="s">
        <v>49</v>
      </c>
      <c r="V6" s="65" t="s">
        <v>49</v>
      </c>
      <c r="W6" s="80" t="s">
        <v>42</v>
      </c>
      <c r="X6" s="65" t="s">
        <v>49</v>
      </c>
      <c r="Y6" s="66"/>
      <c r="Z6" s="66"/>
      <c r="AA6" s="65" t="s">
        <v>49</v>
      </c>
      <c r="AB6" s="65" t="s">
        <v>49</v>
      </c>
      <c r="AC6" s="8" t="s">
        <v>49</v>
      </c>
      <c r="AD6" s="8" t="s">
        <v>49</v>
      </c>
      <c r="AE6" s="8" t="s">
        <v>49</v>
      </c>
      <c r="AF6" s="84"/>
      <c r="AG6" s="46">
        <f t="shared" si="0"/>
        <v>20</v>
      </c>
      <c r="AH6" s="47">
        <f t="shared" si="1"/>
        <v>0</v>
      </c>
      <c r="AI6" s="47">
        <f t="shared" si="2"/>
        <v>9</v>
      </c>
      <c r="AJ6" s="47">
        <f t="shared" si="3"/>
        <v>2</v>
      </c>
      <c r="AK6" s="47">
        <f t="shared" si="4"/>
        <v>0</v>
      </c>
      <c r="AL6" s="47">
        <f t="shared" si="5"/>
        <v>0</v>
      </c>
      <c r="AM6" s="47">
        <f t="shared" si="6"/>
        <v>0</v>
      </c>
      <c r="AN6" s="48">
        <f t="shared" si="7"/>
        <v>0</v>
      </c>
      <c r="AO6" s="49">
        <f t="shared" ref="AO6:AO33" si="8">SUM(AG6:AN6)</f>
        <v>31</v>
      </c>
      <c r="AP6" s="13"/>
      <c r="AQ6" s="13"/>
      <c r="AR6" s="92" t="s">
        <v>67</v>
      </c>
    </row>
    <row r="7" spans="1:44" ht="14.45" customHeight="1" thickBot="1" x14ac:dyDescent="0.35">
      <c r="A7" s="4" t="s">
        <v>4</v>
      </c>
      <c r="B7" s="64" t="s">
        <v>49</v>
      </c>
      <c r="C7" s="65" t="s">
        <v>41</v>
      </c>
      <c r="D7" s="66"/>
      <c r="E7" s="66"/>
      <c r="F7" s="65" t="s">
        <v>49</v>
      </c>
      <c r="G7" s="65" t="s">
        <v>49</v>
      </c>
      <c r="H7" s="65" t="s">
        <v>49</v>
      </c>
      <c r="I7" s="65" t="s">
        <v>49</v>
      </c>
      <c r="J7" s="65" t="s">
        <v>49</v>
      </c>
      <c r="K7" s="66"/>
      <c r="L7" s="66"/>
      <c r="M7" s="65" t="s">
        <v>49</v>
      </c>
      <c r="N7" s="65" t="s">
        <v>49</v>
      </c>
      <c r="O7" s="65" t="s">
        <v>49</v>
      </c>
      <c r="P7" s="65" t="s">
        <v>49</v>
      </c>
      <c r="Q7" s="65" t="s">
        <v>49</v>
      </c>
      <c r="R7" s="66"/>
      <c r="S7" s="66"/>
      <c r="T7" s="65" t="s">
        <v>49</v>
      </c>
      <c r="U7" s="65" t="s">
        <v>49</v>
      </c>
      <c r="V7" s="65" t="s">
        <v>49</v>
      </c>
      <c r="W7" s="65" t="s">
        <v>49</v>
      </c>
      <c r="X7" s="65" t="s">
        <v>49</v>
      </c>
      <c r="Y7" s="66"/>
      <c r="Z7" s="66"/>
      <c r="AA7" s="65" t="s">
        <v>49</v>
      </c>
      <c r="AB7" s="65" t="s">
        <v>49</v>
      </c>
      <c r="AC7" s="8" t="s">
        <v>49</v>
      </c>
      <c r="AD7" s="8" t="s">
        <v>49</v>
      </c>
      <c r="AE7" s="8" t="s">
        <v>49</v>
      </c>
      <c r="AF7" s="84"/>
      <c r="AG7" s="46">
        <f t="shared" si="0"/>
        <v>22</v>
      </c>
      <c r="AH7" s="47">
        <f t="shared" si="1"/>
        <v>0</v>
      </c>
      <c r="AI7" s="47">
        <f t="shared" si="2"/>
        <v>9</v>
      </c>
      <c r="AJ7" s="47">
        <f t="shared" si="3"/>
        <v>0</v>
      </c>
      <c r="AK7" s="47">
        <f t="shared" si="4"/>
        <v>0</v>
      </c>
      <c r="AL7" s="47">
        <f t="shared" si="5"/>
        <v>0</v>
      </c>
      <c r="AM7" s="47">
        <f t="shared" si="6"/>
        <v>0</v>
      </c>
      <c r="AN7" s="48">
        <f t="shared" si="7"/>
        <v>0</v>
      </c>
      <c r="AO7" s="49">
        <f t="shared" si="8"/>
        <v>31</v>
      </c>
      <c r="AP7" s="13"/>
      <c r="AQ7" s="13"/>
      <c r="AR7" s="32" t="s">
        <v>68</v>
      </c>
    </row>
    <row r="8" spans="1:44" ht="14.45" customHeight="1" thickBot="1" x14ac:dyDescent="0.35">
      <c r="A8" s="4" t="s">
        <v>12</v>
      </c>
      <c r="B8" s="64" t="s">
        <v>49</v>
      </c>
      <c r="C8" s="65" t="s">
        <v>116</v>
      </c>
      <c r="D8" s="66"/>
      <c r="E8" s="66"/>
      <c r="F8" s="65" t="s">
        <v>49</v>
      </c>
      <c r="G8" s="65" t="s">
        <v>49</v>
      </c>
      <c r="H8" s="65" t="s">
        <v>49</v>
      </c>
      <c r="I8" s="65" t="s">
        <v>49</v>
      </c>
      <c r="J8" s="65" t="s">
        <v>41</v>
      </c>
      <c r="K8" s="66"/>
      <c r="L8" s="66"/>
      <c r="M8" s="65" t="s">
        <v>49</v>
      </c>
      <c r="N8" s="65" t="s">
        <v>49</v>
      </c>
      <c r="O8" s="65" t="s">
        <v>41</v>
      </c>
      <c r="P8" s="65" t="s">
        <v>41</v>
      </c>
      <c r="Q8" s="65" t="s">
        <v>41</v>
      </c>
      <c r="R8" s="66"/>
      <c r="S8" s="66"/>
      <c r="T8" s="65" t="s">
        <v>49</v>
      </c>
      <c r="U8" s="65" t="s">
        <v>49</v>
      </c>
      <c r="V8" s="65" t="s">
        <v>49</v>
      </c>
      <c r="W8" s="65" t="s">
        <v>49</v>
      </c>
      <c r="X8" s="65" t="s">
        <v>49</v>
      </c>
      <c r="Y8" s="66"/>
      <c r="Z8" s="66"/>
      <c r="AA8" s="65" t="s">
        <v>41</v>
      </c>
      <c r="AB8" s="65" t="s">
        <v>117</v>
      </c>
      <c r="AC8" s="8" t="s">
        <v>49</v>
      </c>
      <c r="AD8" s="8" t="s">
        <v>49</v>
      </c>
      <c r="AE8" s="8" t="s">
        <v>49</v>
      </c>
      <c r="AF8" s="84"/>
      <c r="AG8" s="46">
        <f t="shared" si="0"/>
        <v>22</v>
      </c>
      <c r="AH8" s="47">
        <f t="shared" si="1"/>
        <v>0</v>
      </c>
      <c r="AI8" s="47">
        <f t="shared" si="2"/>
        <v>9</v>
      </c>
      <c r="AJ8" s="47">
        <f t="shared" si="3"/>
        <v>0</v>
      </c>
      <c r="AK8" s="47">
        <f t="shared" si="4"/>
        <v>0</v>
      </c>
      <c r="AL8" s="47">
        <f t="shared" si="5"/>
        <v>0</v>
      </c>
      <c r="AM8" s="47">
        <f t="shared" si="6"/>
        <v>0</v>
      </c>
      <c r="AN8" s="48">
        <f t="shared" si="7"/>
        <v>0</v>
      </c>
      <c r="AO8" s="49">
        <f t="shared" si="8"/>
        <v>31</v>
      </c>
      <c r="AP8" s="13"/>
      <c r="AQ8" s="13"/>
      <c r="AR8" s="32"/>
    </row>
    <row r="9" spans="1:44" ht="14.45" customHeight="1" thickBot="1" x14ac:dyDescent="0.35">
      <c r="A9" s="4" t="s">
        <v>10</v>
      </c>
      <c r="B9" s="64" t="s">
        <v>49</v>
      </c>
      <c r="C9" s="65" t="s">
        <v>49</v>
      </c>
      <c r="D9" s="66"/>
      <c r="E9" s="66"/>
      <c r="F9" s="65" t="s">
        <v>49</v>
      </c>
      <c r="G9" s="65" t="s">
        <v>49</v>
      </c>
      <c r="H9" s="65" t="s">
        <v>49</v>
      </c>
      <c r="I9" s="65" t="s">
        <v>49</v>
      </c>
      <c r="J9" s="65" t="s">
        <v>116</v>
      </c>
      <c r="K9" s="66"/>
      <c r="L9" s="66"/>
      <c r="M9" s="65" t="s">
        <v>49</v>
      </c>
      <c r="N9" s="65" t="s">
        <v>49</v>
      </c>
      <c r="O9" s="65" t="s">
        <v>49</v>
      </c>
      <c r="P9" s="65" t="s">
        <v>49</v>
      </c>
      <c r="Q9" s="65" t="s">
        <v>49</v>
      </c>
      <c r="R9" s="66"/>
      <c r="S9" s="66"/>
      <c r="T9" s="65" t="s">
        <v>49</v>
      </c>
      <c r="U9" s="65" t="s">
        <v>49</v>
      </c>
      <c r="V9" s="65" t="s">
        <v>49</v>
      </c>
      <c r="W9" s="65" t="s">
        <v>49</v>
      </c>
      <c r="X9" s="65" t="s">
        <v>49</v>
      </c>
      <c r="Y9" s="66"/>
      <c r="Z9" s="66"/>
      <c r="AA9" s="65" t="s">
        <v>49</v>
      </c>
      <c r="AB9" s="65" t="s">
        <v>49</v>
      </c>
      <c r="AC9" s="8" t="s">
        <v>49</v>
      </c>
      <c r="AD9" s="8" t="s">
        <v>49</v>
      </c>
      <c r="AE9" s="8" t="s">
        <v>49</v>
      </c>
      <c r="AF9" s="84"/>
      <c r="AG9" s="46">
        <f t="shared" si="0"/>
        <v>22</v>
      </c>
      <c r="AH9" s="47">
        <f t="shared" si="1"/>
        <v>0</v>
      </c>
      <c r="AI9" s="47">
        <f t="shared" si="2"/>
        <v>9</v>
      </c>
      <c r="AJ9" s="47">
        <f t="shared" si="3"/>
        <v>0</v>
      </c>
      <c r="AK9" s="47">
        <f t="shared" si="4"/>
        <v>0</v>
      </c>
      <c r="AL9" s="47">
        <f t="shared" si="5"/>
        <v>0</v>
      </c>
      <c r="AM9" s="47">
        <f t="shared" si="6"/>
        <v>0</v>
      </c>
      <c r="AN9" s="48">
        <f t="shared" si="7"/>
        <v>0</v>
      </c>
      <c r="AO9" s="49">
        <f t="shared" si="8"/>
        <v>31</v>
      </c>
      <c r="AP9" s="13"/>
      <c r="AQ9" s="13"/>
      <c r="AR9" s="32"/>
    </row>
    <row r="10" spans="1:44" ht="14.45" customHeight="1" thickBot="1" x14ac:dyDescent="0.35">
      <c r="A10" s="4" t="s">
        <v>30</v>
      </c>
      <c r="B10" s="67" t="s">
        <v>55</v>
      </c>
      <c r="C10" s="65" t="s">
        <v>49</v>
      </c>
      <c r="D10" s="66"/>
      <c r="E10" s="66"/>
      <c r="F10" s="65" t="s">
        <v>49</v>
      </c>
      <c r="G10" s="65" t="s">
        <v>49</v>
      </c>
      <c r="H10" s="65" t="s">
        <v>49</v>
      </c>
      <c r="I10" s="65" t="s">
        <v>49</v>
      </c>
      <c r="J10" s="65" t="s">
        <v>41</v>
      </c>
      <c r="K10" s="66"/>
      <c r="L10" s="66"/>
      <c r="M10" s="65" t="s">
        <v>49</v>
      </c>
      <c r="N10" s="65" t="s">
        <v>49</v>
      </c>
      <c r="O10" s="65" t="s">
        <v>49</v>
      </c>
      <c r="P10" s="65" t="s">
        <v>49</v>
      </c>
      <c r="Q10" s="65" t="s">
        <v>49</v>
      </c>
      <c r="R10" s="66"/>
      <c r="S10" s="66"/>
      <c r="T10" s="65" t="s">
        <v>49</v>
      </c>
      <c r="U10" s="65" t="s">
        <v>49</v>
      </c>
      <c r="V10" s="65" t="s">
        <v>49</v>
      </c>
      <c r="W10" s="80" t="s">
        <v>42</v>
      </c>
      <c r="X10" s="65" t="s">
        <v>49</v>
      </c>
      <c r="Y10" s="66"/>
      <c r="Z10" s="66"/>
      <c r="AA10" s="65" t="s">
        <v>49</v>
      </c>
      <c r="AB10" s="65" t="s">
        <v>49</v>
      </c>
      <c r="AC10" s="8" t="s">
        <v>49</v>
      </c>
      <c r="AD10" s="8" t="s">
        <v>49</v>
      </c>
      <c r="AE10" s="8" t="s">
        <v>49</v>
      </c>
      <c r="AF10" s="84"/>
      <c r="AG10" s="46">
        <f t="shared" si="0"/>
        <v>20</v>
      </c>
      <c r="AH10" s="47">
        <f t="shared" si="1"/>
        <v>0</v>
      </c>
      <c r="AI10" s="47">
        <f t="shared" si="2"/>
        <v>9</v>
      </c>
      <c r="AJ10" s="47">
        <f t="shared" si="3"/>
        <v>2</v>
      </c>
      <c r="AK10" s="47">
        <f t="shared" si="4"/>
        <v>0</v>
      </c>
      <c r="AL10" s="47">
        <f t="shared" si="5"/>
        <v>0</v>
      </c>
      <c r="AM10" s="47">
        <f t="shared" si="6"/>
        <v>0</v>
      </c>
      <c r="AN10" s="48">
        <f t="shared" si="7"/>
        <v>0</v>
      </c>
      <c r="AO10" s="49">
        <f t="shared" si="8"/>
        <v>31</v>
      </c>
      <c r="AP10" s="13"/>
      <c r="AQ10" s="13"/>
      <c r="AR10" s="32"/>
    </row>
    <row r="11" spans="1:44" ht="14.45" customHeight="1" thickBot="1" x14ac:dyDescent="0.35">
      <c r="A11" s="15" t="s">
        <v>16</v>
      </c>
      <c r="B11" s="26" t="s">
        <v>49</v>
      </c>
      <c r="C11" s="12" t="s">
        <v>49</v>
      </c>
      <c r="D11" s="42"/>
      <c r="E11" s="42"/>
      <c r="F11" s="60" t="s">
        <v>42</v>
      </c>
      <c r="G11" s="60" t="s">
        <v>75</v>
      </c>
      <c r="H11" s="12" t="s">
        <v>49</v>
      </c>
      <c r="I11" s="12" t="s">
        <v>41</v>
      </c>
      <c r="J11" s="12" t="s">
        <v>49</v>
      </c>
      <c r="K11" s="42"/>
      <c r="L11" s="42"/>
      <c r="M11" s="12" t="s">
        <v>49</v>
      </c>
      <c r="N11" s="12" t="s">
        <v>49</v>
      </c>
      <c r="O11" s="12" t="s">
        <v>49</v>
      </c>
      <c r="P11" s="12" t="s">
        <v>49</v>
      </c>
      <c r="Q11" s="12" t="s">
        <v>49</v>
      </c>
      <c r="R11" s="42"/>
      <c r="S11" s="42"/>
      <c r="T11" s="12" t="s">
        <v>49</v>
      </c>
      <c r="U11" s="12" t="s">
        <v>49</v>
      </c>
      <c r="V11" s="12" t="s">
        <v>49</v>
      </c>
      <c r="W11" s="12" t="s">
        <v>49</v>
      </c>
      <c r="X11" s="12" t="s">
        <v>49</v>
      </c>
      <c r="Y11" s="42"/>
      <c r="Z11" s="42"/>
      <c r="AA11" s="12" t="s">
        <v>49</v>
      </c>
      <c r="AB11" s="12" t="s">
        <v>49</v>
      </c>
      <c r="AC11" s="12" t="s">
        <v>49</v>
      </c>
      <c r="AD11" s="12" t="s">
        <v>49</v>
      </c>
      <c r="AE11" s="68" t="s">
        <v>49</v>
      </c>
      <c r="AF11" s="85"/>
      <c r="AG11" s="46">
        <f t="shared" si="0"/>
        <v>20</v>
      </c>
      <c r="AH11" s="47">
        <f t="shared" si="1"/>
        <v>0</v>
      </c>
      <c r="AI11" s="47">
        <f t="shared" si="2"/>
        <v>9</v>
      </c>
      <c r="AJ11" s="47">
        <f t="shared" si="3"/>
        <v>2</v>
      </c>
      <c r="AK11" s="47">
        <f t="shared" si="4"/>
        <v>0</v>
      </c>
      <c r="AL11" s="47">
        <f t="shared" si="5"/>
        <v>0</v>
      </c>
      <c r="AM11" s="47">
        <f t="shared" si="6"/>
        <v>0</v>
      </c>
      <c r="AN11" s="48">
        <f t="shared" si="7"/>
        <v>0</v>
      </c>
      <c r="AO11" s="49">
        <f t="shared" si="8"/>
        <v>31</v>
      </c>
      <c r="AP11" s="13"/>
      <c r="AQ11" s="13"/>
    </row>
    <row r="12" spans="1:44" ht="14.45" customHeight="1" thickBot="1" x14ac:dyDescent="0.35">
      <c r="A12" s="5" t="s">
        <v>11</v>
      </c>
      <c r="B12" s="64" t="s">
        <v>49</v>
      </c>
      <c r="C12" s="65" t="s">
        <v>88</v>
      </c>
      <c r="D12" s="66"/>
      <c r="E12" s="66"/>
      <c r="F12" s="65" t="s">
        <v>49</v>
      </c>
      <c r="G12" s="65" t="s">
        <v>49</v>
      </c>
      <c r="H12" s="65" t="s">
        <v>49</v>
      </c>
      <c r="I12" s="65" t="s">
        <v>49</v>
      </c>
      <c r="J12" s="65" t="s">
        <v>49</v>
      </c>
      <c r="K12" s="66"/>
      <c r="L12" s="66"/>
      <c r="M12" s="65" t="s">
        <v>49</v>
      </c>
      <c r="N12" s="65" t="s">
        <v>49</v>
      </c>
      <c r="O12" s="65" t="s">
        <v>49</v>
      </c>
      <c r="P12" s="65" t="s">
        <v>49</v>
      </c>
      <c r="Q12" s="65" t="s">
        <v>49</v>
      </c>
      <c r="R12" s="66"/>
      <c r="S12" s="66"/>
      <c r="T12" s="65" t="s">
        <v>49</v>
      </c>
      <c r="U12" s="65" t="s">
        <v>49</v>
      </c>
      <c r="V12" s="65" t="s">
        <v>49</v>
      </c>
      <c r="W12" s="65" t="s">
        <v>49</v>
      </c>
      <c r="X12" s="65" t="s">
        <v>49</v>
      </c>
      <c r="Y12" s="66"/>
      <c r="Z12" s="66"/>
      <c r="AA12" s="65" t="s">
        <v>49</v>
      </c>
      <c r="AB12" s="65" t="s">
        <v>49</v>
      </c>
      <c r="AC12" s="65" t="s">
        <v>49</v>
      </c>
      <c r="AD12" s="65" t="s">
        <v>49</v>
      </c>
      <c r="AE12" s="65" t="s">
        <v>49</v>
      </c>
      <c r="AF12" s="83"/>
      <c r="AG12" s="46">
        <f t="shared" si="0"/>
        <v>22</v>
      </c>
      <c r="AH12" s="47">
        <f t="shared" si="1"/>
        <v>0</v>
      </c>
      <c r="AI12" s="47">
        <f t="shared" si="2"/>
        <v>9</v>
      </c>
      <c r="AJ12" s="47">
        <f t="shared" si="3"/>
        <v>0</v>
      </c>
      <c r="AK12" s="47">
        <f t="shared" si="4"/>
        <v>0</v>
      </c>
      <c r="AL12" s="47">
        <f t="shared" si="5"/>
        <v>0</v>
      </c>
      <c r="AM12" s="47">
        <f t="shared" si="6"/>
        <v>0</v>
      </c>
      <c r="AN12" s="48">
        <f t="shared" si="7"/>
        <v>0</v>
      </c>
      <c r="AO12" s="49">
        <f t="shared" si="8"/>
        <v>31</v>
      </c>
      <c r="AP12" s="13"/>
      <c r="AQ12" s="13"/>
      <c r="AR12" s="33"/>
    </row>
    <row r="13" spans="1:44" ht="14.45" customHeight="1" thickBot="1" x14ac:dyDescent="0.35">
      <c r="A13" s="2" t="s">
        <v>5</v>
      </c>
      <c r="B13" s="64" t="s">
        <v>47</v>
      </c>
      <c r="C13" s="64" t="s">
        <v>49</v>
      </c>
      <c r="D13" s="66" t="s">
        <v>47</v>
      </c>
      <c r="E13" s="69"/>
      <c r="F13" s="65" t="s">
        <v>47</v>
      </c>
      <c r="G13" s="64" t="s">
        <v>47</v>
      </c>
      <c r="H13" s="64" t="s">
        <v>88</v>
      </c>
      <c r="I13" s="65"/>
      <c r="J13" s="65" t="s">
        <v>47</v>
      </c>
      <c r="K13" s="69" t="s">
        <v>47</v>
      </c>
      <c r="L13" s="69" t="s">
        <v>49</v>
      </c>
      <c r="M13" s="64"/>
      <c r="N13" s="64" t="s">
        <v>47</v>
      </c>
      <c r="O13" s="65" t="s">
        <v>47</v>
      </c>
      <c r="P13" s="64"/>
      <c r="Q13" s="64" t="s">
        <v>47</v>
      </c>
      <c r="R13" s="69"/>
      <c r="S13" s="66" t="s">
        <v>47</v>
      </c>
      <c r="T13" s="65" t="s">
        <v>47</v>
      </c>
      <c r="U13" s="65" t="s">
        <v>49</v>
      </c>
      <c r="V13" s="64"/>
      <c r="W13" s="64" t="s">
        <v>47</v>
      </c>
      <c r="X13" s="64" t="s">
        <v>47</v>
      </c>
      <c r="Y13" s="66"/>
      <c r="Z13" s="69" t="s">
        <v>47</v>
      </c>
      <c r="AA13" s="65" t="s">
        <v>47</v>
      </c>
      <c r="AB13" s="65"/>
      <c r="AC13" s="65" t="s">
        <v>49</v>
      </c>
      <c r="AD13" s="64" t="s">
        <v>47</v>
      </c>
      <c r="AE13" s="64"/>
      <c r="AF13" s="83" t="s">
        <v>88</v>
      </c>
      <c r="AG13" s="46">
        <f>COUNTIF(B13:AF13,"D")+COUNTIF(B13:AF13,"D1")</f>
        <v>22</v>
      </c>
      <c r="AH13" s="47">
        <f t="shared" si="1"/>
        <v>0</v>
      </c>
      <c r="AI13" s="47">
        <f t="shared" si="2"/>
        <v>9</v>
      </c>
      <c r="AJ13" s="47">
        <f t="shared" si="3"/>
        <v>0</v>
      </c>
      <c r="AK13" s="47">
        <f t="shared" si="4"/>
        <v>0</v>
      </c>
      <c r="AL13" s="47">
        <f t="shared" si="5"/>
        <v>0</v>
      </c>
      <c r="AM13" s="47">
        <f t="shared" si="6"/>
        <v>0</v>
      </c>
      <c r="AN13" s="48">
        <f t="shared" si="7"/>
        <v>0</v>
      </c>
      <c r="AO13" s="49">
        <f t="shared" si="8"/>
        <v>31</v>
      </c>
      <c r="AP13" s="13"/>
      <c r="AQ13" s="13"/>
      <c r="AR13" s="33"/>
    </row>
    <row r="14" spans="1:44" ht="14.45" customHeight="1" thickBot="1" x14ac:dyDescent="0.35">
      <c r="A14" s="4" t="s">
        <v>32</v>
      </c>
      <c r="B14" s="65"/>
      <c r="C14" s="64" t="s">
        <v>47</v>
      </c>
      <c r="D14" s="66" t="s">
        <v>49</v>
      </c>
      <c r="E14" s="66" t="s">
        <v>47</v>
      </c>
      <c r="F14" s="65"/>
      <c r="G14" s="65" t="s">
        <v>49</v>
      </c>
      <c r="H14" s="65" t="s">
        <v>47</v>
      </c>
      <c r="I14" s="65" t="s">
        <v>47</v>
      </c>
      <c r="J14" s="65" t="s">
        <v>88</v>
      </c>
      <c r="K14" s="66"/>
      <c r="L14" s="66" t="s">
        <v>47</v>
      </c>
      <c r="M14" s="65" t="s">
        <v>47</v>
      </c>
      <c r="N14" s="64"/>
      <c r="O14" s="64" t="s">
        <v>49</v>
      </c>
      <c r="P14" s="64" t="s">
        <v>47</v>
      </c>
      <c r="Q14" s="64" t="s">
        <v>88</v>
      </c>
      <c r="R14" s="66" t="s">
        <v>47</v>
      </c>
      <c r="S14" s="69"/>
      <c r="T14" s="65"/>
      <c r="U14" s="64" t="s">
        <v>47</v>
      </c>
      <c r="V14" s="64" t="s">
        <v>47</v>
      </c>
      <c r="W14" s="64" t="s">
        <v>49</v>
      </c>
      <c r="X14" s="65"/>
      <c r="Y14" s="69" t="s">
        <v>47</v>
      </c>
      <c r="Z14" s="66" t="s">
        <v>41</v>
      </c>
      <c r="AA14" s="64"/>
      <c r="AB14" s="65" t="s">
        <v>47</v>
      </c>
      <c r="AC14" s="64" t="s">
        <v>47</v>
      </c>
      <c r="AD14" s="65"/>
      <c r="AE14" s="64" t="s">
        <v>47</v>
      </c>
      <c r="AF14" s="86" t="s">
        <v>47</v>
      </c>
      <c r="AG14" s="46">
        <f t="shared" ref="AG14:AG15" si="9">COUNTIF(B14:AF14,"D")+COUNTIF(B14:AF14,"D1")</f>
        <v>22</v>
      </c>
      <c r="AH14" s="47">
        <f t="shared" si="1"/>
        <v>0</v>
      </c>
      <c r="AI14" s="47">
        <f t="shared" si="2"/>
        <v>9</v>
      </c>
      <c r="AJ14" s="47">
        <f t="shared" si="3"/>
        <v>0</v>
      </c>
      <c r="AK14" s="47">
        <f t="shared" si="4"/>
        <v>0</v>
      </c>
      <c r="AL14" s="47">
        <f t="shared" si="5"/>
        <v>0</v>
      </c>
      <c r="AM14" s="47">
        <f t="shared" si="6"/>
        <v>0</v>
      </c>
      <c r="AN14" s="48">
        <f t="shared" si="7"/>
        <v>0</v>
      </c>
      <c r="AO14" s="49">
        <f t="shared" si="8"/>
        <v>31</v>
      </c>
      <c r="AP14" s="13"/>
      <c r="AQ14" s="13"/>
      <c r="AR14" s="32"/>
    </row>
    <row r="15" spans="1:44" ht="14.45" customHeight="1" thickBot="1" x14ac:dyDescent="0.35">
      <c r="A15" s="2" t="s">
        <v>20</v>
      </c>
      <c r="B15" s="70" t="s">
        <v>49</v>
      </c>
      <c r="C15" s="71" t="s">
        <v>97</v>
      </c>
      <c r="D15" s="72"/>
      <c r="E15" s="73" t="s">
        <v>49</v>
      </c>
      <c r="F15" s="74" t="s">
        <v>49</v>
      </c>
      <c r="G15" s="70"/>
      <c r="H15" s="71" t="s">
        <v>49</v>
      </c>
      <c r="I15" s="70" t="s">
        <v>49</v>
      </c>
      <c r="J15" s="71" t="s">
        <v>49</v>
      </c>
      <c r="K15" s="72"/>
      <c r="L15" s="73" t="s">
        <v>88</v>
      </c>
      <c r="M15" s="70" t="s">
        <v>49</v>
      </c>
      <c r="N15" s="70" t="s">
        <v>49</v>
      </c>
      <c r="O15" s="71"/>
      <c r="P15" s="71" t="s">
        <v>49</v>
      </c>
      <c r="Q15" s="70" t="s">
        <v>49</v>
      </c>
      <c r="R15" s="72"/>
      <c r="S15" s="72" t="s">
        <v>41</v>
      </c>
      <c r="T15" s="71" t="s">
        <v>49</v>
      </c>
      <c r="U15" s="70"/>
      <c r="V15" s="71" t="s">
        <v>49</v>
      </c>
      <c r="W15" s="74"/>
      <c r="X15" s="71" t="s">
        <v>49</v>
      </c>
      <c r="Y15" s="72" t="s">
        <v>41</v>
      </c>
      <c r="Z15" s="72"/>
      <c r="AA15" s="75" t="s">
        <v>49</v>
      </c>
      <c r="AB15" s="75" t="s">
        <v>49</v>
      </c>
      <c r="AC15" s="75"/>
      <c r="AD15" s="71" t="s">
        <v>49</v>
      </c>
      <c r="AE15" s="71" t="s">
        <v>49</v>
      </c>
      <c r="AF15" s="87" t="s">
        <v>41</v>
      </c>
      <c r="AG15" s="46">
        <f t="shared" si="9"/>
        <v>22</v>
      </c>
      <c r="AH15" s="47">
        <f t="shared" si="1"/>
        <v>0</v>
      </c>
      <c r="AI15" s="47">
        <f t="shared" si="2"/>
        <v>9</v>
      </c>
      <c r="AJ15" s="47">
        <f t="shared" si="3"/>
        <v>0</v>
      </c>
      <c r="AK15" s="47">
        <f t="shared" si="4"/>
        <v>0</v>
      </c>
      <c r="AL15" s="47">
        <f t="shared" si="5"/>
        <v>0</v>
      </c>
      <c r="AM15" s="47">
        <f t="shared" si="6"/>
        <v>0</v>
      </c>
      <c r="AN15" s="48">
        <f t="shared" si="7"/>
        <v>0</v>
      </c>
      <c r="AO15" s="49">
        <f t="shared" si="8"/>
        <v>31</v>
      </c>
      <c r="AP15" s="13"/>
      <c r="AQ15" s="13"/>
      <c r="AR15" s="32"/>
    </row>
    <row r="16" spans="1:44" ht="14.45" customHeight="1" thickBot="1" x14ac:dyDescent="0.35">
      <c r="A16" s="50" t="s">
        <v>36</v>
      </c>
      <c r="B16" s="7" t="s">
        <v>46</v>
      </c>
      <c r="C16" s="76" t="s">
        <v>46</v>
      </c>
      <c r="D16" s="77"/>
      <c r="E16" s="77" t="s">
        <v>108</v>
      </c>
      <c r="F16" s="76" t="s">
        <v>49</v>
      </c>
      <c r="G16" s="76" t="s">
        <v>14</v>
      </c>
      <c r="H16" s="76"/>
      <c r="I16" s="98" t="s">
        <v>171</v>
      </c>
      <c r="J16" s="98" t="s">
        <v>172</v>
      </c>
      <c r="K16" s="77"/>
      <c r="L16" s="77" t="s">
        <v>49</v>
      </c>
      <c r="M16" s="76" t="s">
        <v>168</v>
      </c>
      <c r="N16" s="76" t="s">
        <v>88</v>
      </c>
      <c r="O16" s="98" t="s">
        <v>170</v>
      </c>
      <c r="P16" s="98"/>
      <c r="Q16" s="76" t="s">
        <v>14</v>
      </c>
      <c r="R16" s="77" t="s">
        <v>14</v>
      </c>
      <c r="S16" s="77"/>
      <c r="T16" s="76" t="s">
        <v>14</v>
      </c>
      <c r="U16" s="76" t="s">
        <v>14</v>
      </c>
      <c r="V16" s="76"/>
      <c r="W16" s="76"/>
      <c r="X16" s="76" t="s">
        <v>88</v>
      </c>
      <c r="Y16" s="77" t="s">
        <v>88</v>
      </c>
      <c r="Z16" s="77" t="s">
        <v>49</v>
      </c>
      <c r="AA16" s="76"/>
      <c r="AB16" s="98"/>
      <c r="AC16" s="76" t="s">
        <v>168</v>
      </c>
      <c r="AD16" s="76" t="s">
        <v>89</v>
      </c>
      <c r="AE16" s="76" t="s">
        <v>97</v>
      </c>
      <c r="AF16" s="88" t="s">
        <v>99</v>
      </c>
      <c r="AG16" s="46">
        <f>COUNTIF(B16:AF16,"D")+COUNTIF(B16:AF16,"D2")</f>
        <v>16</v>
      </c>
      <c r="AH16" s="47">
        <f t="shared" si="1"/>
        <v>6</v>
      </c>
      <c r="AI16" s="47">
        <f t="shared" si="2"/>
        <v>9</v>
      </c>
      <c r="AJ16" s="47">
        <f t="shared" si="3"/>
        <v>0</v>
      </c>
      <c r="AK16" s="47">
        <f t="shared" si="4"/>
        <v>0</v>
      </c>
      <c r="AL16" s="47">
        <f t="shared" si="5"/>
        <v>0</v>
      </c>
      <c r="AM16" s="47">
        <f t="shared" si="6"/>
        <v>0</v>
      </c>
      <c r="AN16" s="48">
        <f t="shared" si="7"/>
        <v>0</v>
      </c>
      <c r="AO16" s="49">
        <f t="shared" si="8"/>
        <v>31</v>
      </c>
      <c r="AP16" s="13"/>
      <c r="AQ16" s="13"/>
    </row>
    <row r="17" spans="1:46" ht="14.45" customHeight="1" thickBot="1" x14ac:dyDescent="0.35">
      <c r="A17" s="51" t="s">
        <v>29</v>
      </c>
      <c r="B17" s="19"/>
      <c r="C17" s="8" t="s">
        <v>46</v>
      </c>
      <c r="D17" s="39" t="s">
        <v>88</v>
      </c>
      <c r="E17" s="39" t="s">
        <v>14</v>
      </c>
      <c r="F17" s="8" t="s">
        <v>88</v>
      </c>
      <c r="G17" s="8" t="s">
        <v>88</v>
      </c>
      <c r="H17" s="8" t="s">
        <v>46</v>
      </c>
      <c r="I17" s="8"/>
      <c r="J17" s="8" t="s">
        <v>14</v>
      </c>
      <c r="K17" s="39"/>
      <c r="L17" s="39" t="s">
        <v>46</v>
      </c>
      <c r="M17" s="8" t="s">
        <v>49</v>
      </c>
      <c r="N17" s="8"/>
      <c r="O17" s="8" t="s">
        <v>49</v>
      </c>
      <c r="P17" s="8" t="s">
        <v>49</v>
      </c>
      <c r="Q17" s="8" t="s">
        <v>14</v>
      </c>
      <c r="R17" s="39"/>
      <c r="S17" s="39" t="s">
        <v>49</v>
      </c>
      <c r="T17" s="8" t="s">
        <v>49</v>
      </c>
      <c r="U17" s="8"/>
      <c r="V17" s="8" t="s">
        <v>14</v>
      </c>
      <c r="W17" s="8" t="s">
        <v>14</v>
      </c>
      <c r="X17" s="8"/>
      <c r="Y17" s="39" t="s">
        <v>46</v>
      </c>
      <c r="Z17" s="39" t="s">
        <v>46</v>
      </c>
      <c r="AA17" s="8" t="s">
        <v>49</v>
      </c>
      <c r="AB17" s="8" t="s">
        <v>49</v>
      </c>
      <c r="AC17" s="8" t="s">
        <v>14</v>
      </c>
      <c r="AD17" s="8"/>
      <c r="AE17" s="8" t="s">
        <v>89</v>
      </c>
      <c r="AF17" s="89"/>
      <c r="AG17" s="46">
        <f t="shared" ref="AG17:AG33" si="10">COUNTIF(B17:AF17,"D")+COUNTIF(B17:AF17,"D2")</f>
        <v>16</v>
      </c>
      <c r="AH17" s="47">
        <f t="shared" si="1"/>
        <v>6</v>
      </c>
      <c r="AI17" s="47">
        <f t="shared" si="2"/>
        <v>9</v>
      </c>
      <c r="AJ17" s="47">
        <f t="shared" si="3"/>
        <v>0</v>
      </c>
      <c r="AK17" s="47">
        <f t="shared" si="4"/>
        <v>0</v>
      </c>
      <c r="AL17" s="47">
        <f t="shared" si="5"/>
        <v>0</v>
      </c>
      <c r="AM17" s="47">
        <f t="shared" si="6"/>
        <v>0</v>
      </c>
      <c r="AN17" s="48">
        <f t="shared" si="7"/>
        <v>0</v>
      </c>
      <c r="AO17" s="49">
        <f t="shared" si="8"/>
        <v>31</v>
      </c>
    </row>
    <row r="18" spans="1:46" ht="14.45" customHeight="1" thickBot="1" x14ac:dyDescent="0.35">
      <c r="A18" s="51" t="s">
        <v>28</v>
      </c>
      <c r="B18" s="19" t="s">
        <v>14</v>
      </c>
      <c r="C18" s="8" t="s">
        <v>14</v>
      </c>
      <c r="D18" s="39"/>
      <c r="E18" s="39" t="s">
        <v>46</v>
      </c>
      <c r="F18" s="8" t="s">
        <v>46</v>
      </c>
      <c r="G18" s="8"/>
      <c r="H18" s="8" t="s">
        <v>49</v>
      </c>
      <c r="I18" s="8" t="s">
        <v>49</v>
      </c>
      <c r="J18" s="8" t="s">
        <v>88</v>
      </c>
      <c r="K18" s="39" t="s">
        <v>14</v>
      </c>
      <c r="L18" s="39"/>
      <c r="M18" s="8"/>
      <c r="N18" s="63" t="s">
        <v>173</v>
      </c>
      <c r="O18" s="63" t="s">
        <v>174</v>
      </c>
      <c r="P18" s="63"/>
      <c r="Q18" s="8" t="s">
        <v>46</v>
      </c>
      <c r="R18" s="63" t="s">
        <v>168</v>
      </c>
      <c r="S18" s="63" t="s">
        <v>175</v>
      </c>
      <c r="T18" s="8"/>
      <c r="U18" s="8" t="s">
        <v>46</v>
      </c>
      <c r="V18" s="8" t="s">
        <v>46</v>
      </c>
      <c r="W18" s="8" t="s">
        <v>49</v>
      </c>
      <c r="X18" s="8" t="s">
        <v>49</v>
      </c>
      <c r="Y18" s="39"/>
      <c r="Z18" s="39" t="s">
        <v>88</v>
      </c>
      <c r="AA18" s="8" t="s">
        <v>120</v>
      </c>
      <c r="AB18" s="8" t="s">
        <v>88</v>
      </c>
      <c r="AC18" s="8" t="s">
        <v>49</v>
      </c>
      <c r="AD18" s="8" t="s">
        <v>14</v>
      </c>
      <c r="AE18" s="8"/>
      <c r="AF18" s="89"/>
      <c r="AG18" s="46">
        <f t="shared" si="10"/>
        <v>16</v>
      </c>
      <c r="AH18" s="47">
        <f t="shared" si="1"/>
        <v>6</v>
      </c>
      <c r="AI18" s="47">
        <f t="shared" si="2"/>
        <v>9</v>
      </c>
      <c r="AJ18" s="47">
        <f t="shared" si="3"/>
        <v>0</v>
      </c>
      <c r="AK18" s="47">
        <f t="shared" si="4"/>
        <v>0</v>
      </c>
      <c r="AL18" s="47">
        <f t="shared" si="5"/>
        <v>0</v>
      </c>
      <c r="AM18" s="47">
        <f t="shared" si="6"/>
        <v>0</v>
      </c>
      <c r="AN18" s="48">
        <f t="shared" si="7"/>
        <v>0</v>
      </c>
      <c r="AO18" s="49">
        <f t="shared" si="8"/>
        <v>31</v>
      </c>
    </row>
    <row r="19" spans="1:46" ht="14.45" customHeight="1" thickBot="1" x14ac:dyDescent="0.35">
      <c r="A19" s="51" t="s">
        <v>7</v>
      </c>
      <c r="B19" s="19"/>
      <c r="C19" s="8"/>
      <c r="D19" s="39" t="s">
        <v>49</v>
      </c>
      <c r="E19" s="39" t="s">
        <v>49</v>
      </c>
      <c r="F19" s="8" t="s">
        <v>14</v>
      </c>
      <c r="G19" s="8" t="s">
        <v>14</v>
      </c>
      <c r="H19" s="8"/>
      <c r="I19" s="8" t="s">
        <v>46</v>
      </c>
      <c r="J19" s="8" t="s">
        <v>96</v>
      </c>
      <c r="K19" s="39"/>
      <c r="L19" s="39" t="s">
        <v>49</v>
      </c>
      <c r="M19" s="8" t="s">
        <v>49</v>
      </c>
      <c r="N19" s="8" t="s">
        <v>46</v>
      </c>
      <c r="O19" s="8" t="s">
        <v>46</v>
      </c>
      <c r="P19" s="8"/>
      <c r="Q19" s="8"/>
      <c r="R19" s="39" t="s">
        <v>49</v>
      </c>
      <c r="S19" s="39" t="s">
        <v>14</v>
      </c>
      <c r="T19" s="8"/>
      <c r="U19" s="8" t="s">
        <v>46</v>
      </c>
      <c r="V19" s="8" t="s">
        <v>118</v>
      </c>
      <c r="W19" s="8" t="s">
        <v>119</v>
      </c>
      <c r="X19" s="8" t="s">
        <v>14</v>
      </c>
      <c r="Y19" s="39" t="s">
        <v>14</v>
      </c>
      <c r="Z19" s="39"/>
      <c r="AA19" s="8" t="s">
        <v>46</v>
      </c>
      <c r="AB19" s="8" t="s">
        <v>88</v>
      </c>
      <c r="AC19" s="8" t="s">
        <v>49</v>
      </c>
      <c r="AD19" s="8" t="s">
        <v>88</v>
      </c>
      <c r="AE19" s="8" t="s">
        <v>14</v>
      </c>
      <c r="AF19" s="89"/>
      <c r="AG19" s="46">
        <f t="shared" si="10"/>
        <v>16</v>
      </c>
      <c r="AH19" s="47">
        <f t="shared" si="1"/>
        <v>6</v>
      </c>
      <c r="AI19" s="47">
        <f t="shared" si="2"/>
        <v>9</v>
      </c>
      <c r="AJ19" s="47">
        <f t="shared" si="3"/>
        <v>0</v>
      </c>
      <c r="AK19" s="47">
        <f t="shared" si="4"/>
        <v>0</v>
      </c>
      <c r="AL19" s="47">
        <f t="shared" si="5"/>
        <v>0</v>
      </c>
      <c r="AM19" s="47">
        <f t="shared" si="6"/>
        <v>0</v>
      </c>
      <c r="AN19" s="48">
        <f t="shared" si="7"/>
        <v>0</v>
      </c>
      <c r="AO19" s="49">
        <f t="shared" si="8"/>
        <v>31</v>
      </c>
    </row>
    <row r="20" spans="1:46" ht="14.45" customHeight="1" thickBot="1" x14ac:dyDescent="0.35">
      <c r="A20" s="51" t="s">
        <v>22</v>
      </c>
      <c r="B20" s="19" t="s">
        <v>46</v>
      </c>
      <c r="C20" s="8" t="s">
        <v>97</v>
      </c>
      <c r="D20" s="39" t="s">
        <v>14</v>
      </c>
      <c r="E20" s="39" t="s">
        <v>14</v>
      </c>
      <c r="F20" s="8"/>
      <c r="G20" s="8" t="s">
        <v>46</v>
      </c>
      <c r="H20" s="8" t="s">
        <v>46</v>
      </c>
      <c r="I20" s="8" t="s">
        <v>14</v>
      </c>
      <c r="J20" s="8"/>
      <c r="K20" s="39" t="s">
        <v>49</v>
      </c>
      <c r="L20" s="39"/>
      <c r="M20" s="8" t="s">
        <v>46</v>
      </c>
      <c r="N20" s="8" t="s">
        <v>49</v>
      </c>
      <c r="O20" s="8" t="s">
        <v>49</v>
      </c>
      <c r="P20" s="8" t="s">
        <v>14</v>
      </c>
      <c r="Q20" s="8"/>
      <c r="R20" s="39"/>
      <c r="S20" s="39" t="s">
        <v>49</v>
      </c>
      <c r="T20" s="8" t="s">
        <v>49</v>
      </c>
      <c r="U20" s="8"/>
      <c r="V20" s="8" t="s">
        <v>46</v>
      </c>
      <c r="W20" s="8"/>
      <c r="X20" s="8" t="s">
        <v>49</v>
      </c>
      <c r="Y20" s="39" t="s">
        <v>49</v>
      </c>
      <c r="Z20" s="39" t="s">
        <v>14</v>
      </c>
      <c r="AA20" s="8" t="s">
        <v>14</v>
      </c>
      <c r="AB20" s="8"/>
      <c r="AC20" s="8"/>
      <c r="AD20" s="8" t="s">
        <v>88</v>
      </c>
      <c r="AE20" s="8" t="s">
        <v>88</v>
      </c>
      <c r="AF20" s="89" t="s">
        <v>46</v>
      </c>
      <c r="AG20" s="46">
        <f t="shared" si="10"/>
        <v>16</v>
      </c>
      <c r="AH20" s="47">
        <f t="shared" si="1"/>
        <v>6</v>
      </c>
      <c r="AI20" s="47">
        <f t="shared" si="2"/>
        <v>9</v>
      </c>
      <c r="AJ20" s="47">
        <f t="shared" si="3"/>
        <v>0</v>
      </c>
      <c r="AK20" s="47">
        <f t="shared" si="4"/>
        <v>0</v>
      </c>
      <c r="AL20" s="47">
        <f t="shared" si="5"/>
        <v>0</v>
      </c>
      <c r="AM20" s="47">
        <f t="shared" si="6"/>
        <v>0</v>
      </c>
      <c r="AN20" s="48">
        <f t="shared" si="7"/>
        <v>0</v>
      </c>
      <c r="AO20" s="49">
        <f t="shared" si="8"/>
        <v>31</v>
      </c>
    </row>
    <row r="21" spans="1:46" ht="14.45" customHeight="1" thickBot="1" x14ac:dyDescent="0.35">
      <c r="A21" s="51" t="s">
        <v>50</v>
      </c>
      <c r="B21" s="19" t="s">
        <v>46</v>
      </c>
      <c r="C21" s="8" t="s">
        <v>97</v>
      </c>
      <c r="D21" s="39"/>
      <c r="E21" s="39"/>
      <c r="F21" s="8" t="s">
        <v>14</v>
      </c>
      <c r="G21" s="8"/>
      <c r="H21" s="8" t="s">
        <v>14</v>
      </c>
      <c r="I21" s="8"/>
      <c r="J21" s="8" t="s">
        <v>46</v>
      </c>
      <c r="K21" s="39" t="s">
        <v>46</v>
      </c>
      <c r="L21" s="39" t="s">
        <v>109</v>
      </c>
      <c r="M21" s="8"/>
      <c r="N21" s="8" t="s">
        <v>14</v>
      </c>
      <c r="O21" s="8" t="s">
        <v>14</v>
      </c>
      <c r="P21" s="8"/>
      <c r="Q21" s="8" t="s">
        <v>49</v>
      </c>
      <c r="R21" s="39" t="s">
        <v>49</v>
      </c>
      <c r="S21" s="39" t="s">
        <v>46</v>
      </c>
      <c r="T21" s="8" t="s">
        <v>14</v>
      </c>
      <c r="U21" s="8"/>
      <c r="V21" s="8" t="s">
        <v>49</v>
      </c>
      <c r="W21" s="8" t="s">
        <v>46</v>
      </c>
      <c r="X21" s="8" t="s">
        <v>46</v>
      </c>
      <c r="Y21" s="39" t="s">
        <v>112</v>
      </c>
      <c r="Z21" s="39"/>
      <c r="AA21" s="8" t="s">
        <v>49</v>
      </c>
      <c r="AB21" s="8" t="s">
        <v>49</v>
      </c>
      <c r="AC21" s="8" t="s">
        <v>49</v>
      </c>
      <c r="AD21" s="8" t="s">
        <v>49</v>
      </c>
      <c r="AE21" s="8" t="s">
        <v>14</v>
      </c>
      <c r="AF21" s="89"/>
      <c r="AG21" s="46">
        <f t="shared" si="10"/>
        <v>16</v>
      </c>
      <c r="AH21" s="47">
        <f t="shared" si="1"/>
        <v>6</v>
      </c>
      <c r="AI21" s="47">
        <f t="shared" si="2"/>
        <v>9</v>
      </c>
      <c r="AJ21" s="47">
        <f t="shared" si="3"/>
        <v>0</v>
      </c>
      <c r="AK21" s="47">
        <f t="shared" si="4"/>
        <v>0</v>
      </c>
      <c r="AL21" s="47">
        <f t="shared" si="5"/>
        <v>0</v>
      </c>
      <c r="AM21" s="47">
        <f t="shared" si="6"/>
        <v>0</v>
      </c>
      <c r="AN21" s="48">
        <f t="shared" si="7"/>
        <v>0</v>
      </c>
      <c r="AO21" s="49">
        <f t="shared" si="8"/>
        <v>31</v>
      </c>
    </row>
    <row r="22" spans="1:46" ht="14.45" customHeight="1" thickBot="1" x14ac:dyDescent="0.35">
      <c r="A22" s="51" t="s">
        <v>69</v>
      </c>
      <c r="B22" s="19" t="s">
        <v>49</v>
      </c>
      <c r="C22" s="8" t="s">
        <v>112</v>
      </c>
      <c r="D22" s="39" t="s">
        <v>104</v>
      </c>
      <c r="E22" s="39"/>
      <c r="F22" s="8" t="s">
        <v>46</v>
      </c>
      <c r="G22" s="8"/>
      <c r="H22" s="8" t="s">
        <v>14</v>
      </c>
      <c r="I22" s="8"/>
      <c r="J22" s="8" t="s">
        <v>49</v>
      </c>
      <c r="K22" s="39" t="s">
        <v>49</v>
      </c>
      <c r="L22" s="39" t="s">
        <v>14</v>
      </c>
      <c r="M22" s="8" t="s">
        <v>14</v>
      </c>
      <c r="N22" s="8"/>
      <c r="O22" s="8"/>
      <c r="P22" s="8" t="s">
        <v>46</v>
      </c>
      <c r="Q22" s="8" t="s">
        <v>46</v>
      </c>
      <c r="R22" s="39" t="s">
        <v>49</v>
      </c>
      <c r="S22" s="39" t="s">
        <v>103</v>
      </c>
      <c r="T22" s="8" t="s">
        <v>88</v>
      </c>
      <c r="U22" s="8" t="s">
        <v>49</v>
      </c>
      <c r="V22" s="8"/>
      <c r="W22" s="8" t="s">
        <v>14</v>
      </c>
      <c r="X22" s="8"/>
      <c r="Y22" s="39" t="s">
        <v>46</v>
      </c>
      <c r="Z22" s="39" t="s">
        <v>46</v>
      </c>
      <c r="AA22" s="8" t="s">
        <v>89</v>
      </c>
      <c r="AB22" s="8" t="s">
        <v>14</v>
      </c>
      <c r="AC22" s="8"/>
      <c r="AD22" s="8"/>
      <c r="AE22" s="8" t="s">
        <v>49</v>
      </c>
      <c r="AF22" s="89" t="s">
        <v>49</v>
      </c>
      <c r="AG22" s="46">
        <f t="shared" si="10"/>
        <v>16</v>
      </c>
      <c r="AH22" s="47">
        <f t="shared" si="1"/>
        <v>6</v>
      </c>
      <c r="AI22" s="47">
        <f t="shared" si="2"/>
        <v>9</v>
      </c>
      <c r="AJ22" s="47">
        <f t="shared" si="3"/>
        <v>0</v>
      </c>
      <c r="AK22" s="47">
        <f t="shared" si="4"/>
        <v>0</v>
      </c>
      <c r="AL22" s="47">
        <f t="shared" si="5"/>
        <v>0</v>
      </c>
      <c r="AM22" s="47">
        <f t="shared" si="6"/>
        <v>0</v>
      </c>
      <c r="AN22" s="48">
        <f t="shared" si="7"/>
        <v>0</v>
      </c>
      <c r="AO22" s="49">
        <f t="shared" si="8"/>
        <v>31</v>
      </c>
    </row>
    <row r="23" spans="1:46" ht="14.45" customHeight="1" thickBot="1" x14ac:dyDescent="0.35">
      <c r="A23" s="51" t="s">
        <v>70</v>
      </c>
      <c r="B23" s="19" t="s">
        <v>49</v>
      </c>
      <c r="C23" s="8" t="s">
        <v>49</v>
      </c>
      <c r="D23" s="39" t="s">
        <v>46</v>
      </c>
      <c r="E23" s="39" t="s">
        <v>88</v>
      </c>
      <c r="F23" s="8" t="s">
        <v>88</v>
      </c>
      <c r="G23" s="8" t="s">
        <v>49</v>
      </c>
      <c r="H23" s="8"/>
      <c r="I23" s="8" t="s">
        <v>14</v>
      </c>
      <c r="J23" s="8"/>
      <c r="K23" s="39" t="s">
        <v>89</v>
      </c>
      <c r="L23" s="39" t="s">
        <v>14</v>
      </c>
      <c r="M23" s="8" t="s">
        <v>14</v>
      </c>
      <c r="N23" s="8"/>
      <c r="O23" s="8" t="s">
        <v>46</v>
      </c>
      <c r="P23" s="8" t="s">
        <v>49</v>
      </c>
      <c r="Q23" s="8" t="s">
        <v>49</v>
      </c>
      <c r="R23" s="39" t="s">
        <v>88</v>
      </c>
      <c r="S23" s="39"/>
      <c r="T23" s="8" t="s">
        <v>46</v>
      </c>
      <c r="U23" s="8" t="s">
        <v>14</v>
      </c>
      <c r="V23" s="8" t="s">
        <v>14</v>
      </c>
      <c r="W23" s="8"/>
      <c r="X23" s="8"/>
      <c r="Y23" s="39" t="s">
        <v>49</v>
      </c>
      <c r="Z23" s="39" t="s">
        <v>49</v>
      </c>
      <c r="AA23" s="8"/>
      <c r="AB23" s="8" t="s">
        <v>110</v>
      </c>
      <c r="AC23" s="8" t="s">
        <v>14</v>
      </c>
      <c r="AD23" s="8"/>
      <c r="AE23" s="8"/>
      <c r="AF23" s="89" t="s">
        <v>46</v>
      </c>
      <c r="AG23" s="46">
        <f t="shared" si="10"/>
        <v>16</v>
      </c>
      <c r="AH23" s="47">
        <f t="shared" si="1"/>
        <v>6</v>
      </c>
      <c r="AI23" s="47">
        <f t="shared" si="2"/>
        <v>9</v>
      </c>
      <c r="AJ23" s="47">
        <f t="shared" si="3"/>
        <v>0</v>
      </c>
      <c r="AK23" s="47">
        <f t="shared" si="4"/>
        <v>0</v>
      </c>
      <c r="AL23" s="47">
        <f t="shared" si="5"/>
        <v>0</v>
      </c>
      <c r="AM23" s="47">
        <f t="shared" si="6"/>
        <v>0</v>
      </c>
      <c r="AN23" s="48">
        <f t="shared" si="7"/>
        <v>0</v>
      </c>
      <c r="AO23" s="49">
        <f t="shared" si="8"/>
        <v>31</v>
      </c>
    </row>
    <row r="24" spans="1:46" ht="14.45" customHeight="1" thickBot="1" x14ac:dyDescent="0.35">
      <c r="A24" s="51" t="s">
        <v>71</v>
      </c>
      <c r="B24" s="19"/>
      <c r="C24" s="8" t="s">
        <v>49</v>
      </c>
      <c r="D24" s="39" t="s">
        <v>46</v>
      </c>
      <c r="E24" s="39" t="s">
        <v>88</v>
      </c>
      <c r="F24" s="8" t="s">
        <v>49</v>
      </c>
      <c r="G24" s="8" t="s">
        <v>49</v>
      </c>
      <c r="H24" s="8"/>
      <c r="I24" s="63" t="s">
        <v>168</v>
      </c>
      <c r="J24" s="8" t="s">
        <v>88</v>
      </c>
      <c r="K24" s="39" t="s">
        <v>14</v>
      </c>
      <c r="L24" s="39"/>
      <c r="M24" s="63"/>
      <c r="N24" s="8" t="s">
        <v>176</v>
      </c>
      <c r="O24" s="63" t="s">
        <v>176</v>
      </c>
      <c r="P24" s="63" t="s">
        <v>176</v>
      </c>
      <c r="Q24" s="8"/>
      <c r="R24" s="63" t="s">
        <v>178</v>
      </c>
      <c r="S24" s="63" t="s">
        <v>179</v>
      </c>
      <c r="T24" s="63"/>
      <c r="U24" s="8" t="s">
        <v>49</v>
      </c>
      <c r="V24" s="8" t="s">
        <v>180</v>
      </c>
      <c r="W24" s="8" t="s">
        <v>46</v>
      </c>
      <c r="X24" s="8" t="s">
        <v>46</v>
      </c>
      <c r="Y24" s="39" t="s">
        <v>14</v>
      </c>
      <c r="Z24" s="39"/>
      <c r="AA24" s="8"/>
      <c r="AB24" s="8" t="s">
        <v>14</v>
      </c>
      <c r="AC24" s="8"/>
      <c r="AD24" s="8" t="s">
        <v>102</v>
      </c>
      <c r="AE24" s="8" t="s">
        <v>102</v>
      </c>
      <c r="AF24" s="89" t="s">
        <v>14</v>
      </c>
      <c r="AG24" s="46">
        <f t="shared" si="10"/>
        <v>16</v>
      </c>
      <c r="AH24" s="47">
        <f t="shared" si="1"/>
        <v>6</v>
      </c>
      <c r="AI24" s="47">
        <f t="shared" si="2"/>
        <v>9</v>
      </c>
      <c r="AJ24" s="47">
        <f t="shared" si="3"/>
        <v>0</v>
      </c>
      <c r="AK24" s="47">
        <f t="shared" si="4"/>
        <v>0</v>
      </c>
      <c r="AL24" s="47">
        <f t="shared" si="5"/>
        <v>0</v>
      </c>
      <c r="AM24" s="47">
        <f t="shared" si="6"/>
        <v>0</v>
      </c>
      <c r="AN24" s="48">
        <f t="shared" si="7"/>
        <v>0</v>
      </c>
      <c r="AO24" s="49">
        <f t="shared" si="8"/>
        <v>31</v>
      </c>
    </row>
    <row r="25" spans="1:46" ht="14.45" customHeight="1" thickBot="1" x14ac:dyDescent="0.35">
      <c r="A25" s="4" t="s">
        <v>72</v>
      </c>
      <c r="B25" s="110" t="s">
        <v>14</v>
      </c>
      <c r="C25" s="8" t="s">
        <v>14</v>
      </c>
      <c r="D25" s="39"/>
      <c r="E25" s="39" t="s">
        <v>89</v>
      </c>
      <c r="F25" s="8" t="s">
        <v>49</v>
      </c>
      <c r="G25" s="8" t="s">
        <v>46</v>
      </c>
      <c r="H25" s="8" t="s">
        <v>49</v>
      </c>
      <c r="I25" s="8" t="s">
        <v>49</v>
      </c>
      <c r="J25" s="8" t="s">
        <v>14</v>
      </c>
      <c r="K25" s="39"/>
      <c r="L25" s="39"/>
      <c r="M25" s="63" t="s">
        <v>181</v>
      </c>
      <c r="N25" s="8" t="s">
        <v>111</v>
      </c>
      <c r="O25" s="8" t="s">
        <v>49</v>
      </c>
      <c r="P25" s="8" t="s">
        <v>14</v>
      </c>
      <c r="Q25" s="8"/>
      <c r="R25" s="39" t="s">
        <v>46</v>
      </c>
      <c r="S25" s="39"/>
      <c r="T25" s="8" t="s">
        <v>46</v>
      </c>
      <c r="U25" s="8"/>
      <c r="V25" s="8" t="s">
        <v>49</v>
      </c>
      <c r="W25" s="8" t="s">
        <v>49</v>
      </c>
      <c r="X25" s="8" t="s">
        <v>14</v>
      </c>
      <c r="Y25" s="39"/>
      <c r="Z25" s="39" t="s">
        <v>49</v>
      </c>
      <c r="AA25" s="8" t="s">
        <v>49</v>
      </c>
      <c r="AB25" s="63" t="s">
        <v>168</v>
      </c>
      <c r="AC25" s="63"/>
      <c r="AD25" s="8" t="s">
        <v>14</v>
      </c>
      <c r="AE25" s="8"/>
      <c r="AF25" s="89" t="s">
        <v>49</v>
      </c>
      <c r="AG25" s="46">
        <f t="shared" si="10"/>
        <v>16</v>
      </c>
      <c r="AH25" s="47">
        <f t="shared" si="1"/>
        <v>6</v>
      </c>
      <c r="AI25" s="47">
        <f t="shared" si="2"/>
        <v>9</v>
      </c>
      <c r="AJ25" s="47">
        <f t="shared" si="3"/>
        <v>0</v>
      </c>
      <c r="AK25" s="47">
        <f t="shared" si="4"/>
        <v>0</v>
      </c>
      <c r="AL25" s="47">
        <f t="shared" si="5"/>
        <v>0</v>
      </c>
      <c r="AM25" s="47">
        <f t="shared" si="6"/>
        <v>0</v>
      </c>
      <c r="AN25" s="48">
        <f t="shared" si="7"/>
        <v>0</v>
      </c>
      <c r="AO25" s="49">
        <f t="shared" si="8"/>
        <v>31</v>
      </c>
    </row>
    <row r="26" spans="1:46" ht="14.45" customHeight="1" thickBot="1" x14ac:dyDescent="0.35">
      <c r="A26" s="6" t="s">
        <v>51</v>
      </c>
      <c r="B26" s="25" t="s">
        <v>49</v>
      </c>
      <c r="C26" s="74" t="s">
        <v>49</v>
      </c>
      <c r="D26" s="73" t="s">
        <v>49</v>
      </c>
      <c r="E26" s="73" t="s">
        <v>88</v>
      </c>
      <c r="F26" s="74"/>
      <c r="G26" s="74" t="s">
        <v>49</v>
      </c>
      <c r="H26" s="74" t="s">
        <v>49</v>
      </c>
      <c r="I26" s="117" t="s">
        <v>177</v>
      </c>
      <c r="J26" s="117"/>
      <c r="K26" s="117" t="s">
        <v>182</v>
      </c>
      <c r="L26" s="117"/>
      <c r="M26" s="74"/>
      <c r="N26" s="74" t="s">
        <v>88</v>
      </c>
      <c r="O26" s="74"/>
      <c r="P26" s="117" t="s">
        <v>177</v>
      </c>
      <c r="Q26" s="74" t="s">
        <v>49</v>
      </c>
      <c r="R26" s="73"/>
      <c r="S26" s="117" t="s">
        <v>168</v>
      </c>
      <c r="T26" s="74"/>
      <c r="U26" s="74" t="s">
        <v>49</v>
      </c>
      <c r="V26" s="74" t="s">
        <v>49</v>
      </c>
      <c r="W26" s="74" t="s">
        <v>49</v>
      </c>
      <c r="X26" s="74" t="s">
        <v>49</v>
      </c>
      <c r="Y26" s="73"/>
      <c r="Z26" s="73" t="s">
        <v>113</v>
      </c>
      <c r="AA26" s="74" t="s">
        <v>114</v>
      </c>
      <c r="AB26" s="74"/>
      <c r="AC26" s="74" t="s">
        <v>46</v>
      </c>
      <c r="AD26" s="74" t="s">
        <v>99</v>
      </c>
      <c r="AE26" s="74" t="s">
        <v>88</v>
      </c>
      <c r="AF26" s="90" t="s">
        <v>104</v>
      </c>
      <c r="AG26" s="46">
        <f t="shared" si="10"/>
        <v>19</v>
      </c>
      <c r="AH26" s="47">
        <f t="shared" si="1"/>
        <v>3</v>
      </c>
      <c r="AI26" s="47">
        <f t="shared" si="2"/>
        <v>9</v>
      </c>
      <c r="AJ26" s="47">
        <f t="shared" si="3"/>
        <v>0</v>
      </c>
      <c r="AK26" s="47">
        <f t="shared" si="4"/>
        <v>0</v>
      </c>
      <c r="AL26" s="47">
        <f t="shared" si="5"/>
        <v>0</v>
      </c>
      <c r="AM26" s="47">
        <f t="shared" si="6"/>
        <v>0</v>
      </c>
      <c r="AN26" s="48">
        <f t="shared" si="7"/>
        <v>0</v>
      </c>
      <c r="AO26" s="49">
        <f t="shared" si="8"/>
        <v>31</v>
      </c>
    </row>
    <row r="27" spans="1:46" ht="14.45" customHeight="1" thickBot="1" x14ac:dyDescent="0.35">
      <c r="A27" s="53" t="s">
        <v>13</v>
      </c>
      <c r="B27" s="7" t="s">
        <v>49</v>
      </c>
      <c r="C27" s="76" t="s">
        <v>123</v>
      </c>
      <c r="D27" s="77" t="s">
        <v>48</v>
      </c>
      <c r="E27" s="77" t="s">
        <v>14</v>
      </c>
      <c r="F27" s="76" t="s">
        <v>48</v>
      </c>
      <c r="G27" s="76" t="s">
        <v>86</v>
      </c>
      <c r="H27" s="76" t="s">
        <v>87</v>
      </c>
      <c r="I27" s="76"/>
      <c r="J27" s="76" t="s">
        <v>88</v>
      </c>
      <c r="K27" s="77" t="s">
        <v>88</v>
      </c>
      <c r="L27" s="77" t="s">
        <v>49</v>
      </c>
      <c r="M27" s="76" t="s">
        <v>48</v>
      </c>
      <c r="N27" s="76" t="s">
        <v>14</v>
      </c>
      <c r="O27" s="76" t="s">
        <v>14</v>
      </c>
      <c r="P27" s="76" t="s">
        <v>48</v>
      </c>
      <c r="Q27" s="76" t="s">
        <v>46</v>
      </c>
      <c r="R27" s="77" t="s">
        <v>89</v>
      </c>
      <c r="S27" s="77" t="s">
        <v>90</v>
      </c>
      <c r="T27" s="76" t="s">
        <v>88</v>
      </c>
      <c r="U27" s="76" t="s">
        <v>48</v>
      </c>
      <c r="V27" s="76" t="s">
        <v>91</v>
      </c>
      <c r="W27" s="76" t="s">
        <v>88</v>
      </c>
      <c r="X27" s="76" t="s">
        <v>48</v>
      </c>
      <c r="Y27" s="77" t="s">
        <v>14</v>
      </c>
      <c r="Z27" s="77" t="s">
        <v>14</v>
      </c>
      <c r="AA27" s="76" t="s">
        <v>48</v>
      </c>
      <c r="AB27" s="76" t="s">
        <v>121</v>
      </c>
      <c r="AC27" s="76" t="s">
        <v>48</v>
      </c>
      <c r="AD27" s="76" t="s">
        <v>88</v>
      </c>
      <c r="AE27" s="76" t="s">
        <v>89</v>
      </c>
      <c r="AF27" s="91" t="s">
        <v>88</v>
      </c>
      <c r="AG27" s="46">
        <f>COUNTIF(B27:AF27,"D")+COUNTIF(B27:AF27,"D2")</f>
        <v>16</v>
      </c>
      <c r="AH27" s="47">
        <f t="shared" si="1"/>
        <v>6</v>
      </c>
      <c r="AI27" s="47">
        <f t="shared" si="2"/>
        <v>9</v>
      </c>
      <c r="AJ27" s="47">
        <f t="shared" si="3"/>
        <v>0</v>
      </c>
      <c r="AK27" s="47">
        <f t="shared" si="4"/>
        <v>0</v>
      </c>
      <c r="AL27" s="47">
        <f t="shared" si="5"/>
        <v>0</v>
      </c>
      <c r="AM27" s="47">
        <f t="shared" si="6"/>
        <v>0</v>
      </c>
      <c r="AN27" s="48">
        <f t="shared" si="7"/>
        <v>0</v>
      </c>
      <c r="AO27" s="49">
        <f t="shared" si="8"/>
        <v>31</v>
      </c>
      <c r="AT27" s="14" t="s">
        <v>27</v>
      </c>
    </row>
    <row r="28" spans="1:46" ht="14.45" customHeight="1" thickBot="1" x14ac:dyDescent="0.35">
      <c r="A28" s="53" t="s">
        <v>43</v>
      </c>
      <c r="B28" s="19" t="s">
        <v>46</v>
      </c>
      <c r="C28" s="8" t="s">
        <v>14</v>
      </c>
      <c r="D28" s="39" t="s">
        <v>14</v>
      </c>
      <c r="E28" s="39" t="s">
        <v>48</v>
      </c>
      <c r="F28" s="8" t="s">
        <v>96</v>
      </c>
      <c r="G28" s="8" t="s">
        <v>49</v>
      </c>
      <c r="H28" s="8" t="s">
        <v>88</v>
      </c>
      <c r="I28" s="8" t="s">
        <v>101</v>
      </c>
      <c r="J28" s="8"/>
      <c r="K28" s="39"/>
      <c r="L28" s="39" t="s">
        <v>14</v>
      </c>
      <c r="M28" s="8" t="s">
        <v>48</v>
      </c>
      <c r="N28" s="8" t="s">
        <v>46</v>
      </c>
      <c r="O28" s="78" t="s">
        <v>49</v>
      </c>
      <c r="P28" s="78" t="s">
        <v>97</v>
      </c>
      <c r="Q28" s="78" t="s">
        <v>49</v>
      </c>
      <c r="R28" s="39"/>
      <c r="S28" s="79" t="s">
        <v>14</v>
      </c>
      <c r="T28" s="8" t="s">
        <v>48</v>
      </c>
      <c r="U28" s="8" t="s">
        <v>49</v>
      </c>
      <c r="V28" s="8" t="s">
        <v>14</v>
      </c>
      <c r="W28" s="8" t="s">
        <v>48</v>
      </c>
      <c r="X28" s="8" t="s">
        <v>96</v>
      </c>
      <c r="Y28" s="39" t="s">
        <v>88</v>
      </c>
      <c r="Z28" s="39" t="s">
        <v>96</v>
      </c>
      <c r="AA28" s="8" t="s">
        <v>88</v>
      </c>
      <c r="AB28" s="8"/>
      <c r="AC28" s="8" t="s">
        <v>88</v>
      </c>
      <c r="AD28" s="8" t="s">
        <v>49</v>
      </c>
      <c r="AE28" s="8" t="s">
        <v>49</v>
      </c>
      <c r="AF28" s="84"/>
      <c r="AG28" s="46">
        <f t="shared" si="10"/>
        <v>16</v>
      </c>
      <c r="AH28" s="47">
        <f t="shared" si="1"/>
        <v>6</v>
      </c>
      <c r="AI28" s="47">
        <f t="shared" si="2"/>
        <v>9</v>
      </c>
      <c r="AJ28" s="47">
        <f t="shared" si="3"/>
        <v>0</v>
      </c>
      <c r="AK28" s="47">
        <f t="shared" si="4"/>
        <v>0</v>
      </c>
      <c r="AL28" s="47">
        <f t="shared" si="5"/>
        <v>0</v>
      </c>
      <c r="AM28" s="47">
        <f t="shared" si="6"/>
        <v>0</v>
      </c>
      <c r="AN28" s="48">
        <f t="shared" si="7"/>
        <v>0</v>
      </c>
      <c r="AO28" s="49">
        <f t="shared" si="8"/>
        <v>31</v>
      </c>
    </row>
    <row r="29" spans="1:46" ht="14.45" customHeight="1" thickBot="1" x14ac:dyDescent="0.35">
      <c r="A29" s="51" t="s">
        <v>38</v>
      </c>
      <c r="B29" s="19" t="s">
        <v>46</v>
      </c>
      <c r="C29" s="8" t="s">
        <v>97</v>
      </c>
      <c r="D29" s="39" t="s">
        <v>48</v>
      </c>
      <c r="E29" s="39" t="s">
        <v>88</v>
      </c>
      <c r="F29" s="8" t="s">
        <v>92</v>
      </c>
      <c r="G29" s="8" t="s">
        <v>48</v>
      </c>
      <c r="H29" s="8" t="s">
        <v>88</v>
      </c>
      <c r="I29" s="8" t="s">
        <v>89</v>
      </c>
      <c r="J29" s="8" t="s">
        <v>93</v>
      </c>
      <c r="K29" s="39" t="s">
        <v>94</v>
      </c>
      <c r="L29" s="39"/>
      <c r="M29" s="8" t="s">
        <v>14</v>
      </c>
      <c r="N29" s="8" t="s">
        <v>48</v>
      </c>
      <c r="O29" s="8" t="s">
        <v>46</v>
      </c>
      <c r="P29" s="8" t="s">
        <v>121</v>
      </c>
      <c r="Q29" s="8" t="s">
        <v>48</v>
      </c>
      <c r="R29" s="39" t="s">
        <v>49</v>
      </c>
      <c r="S29" s="39" t="s">
        <v>88</v>
      </c>
      <c r="T29" s="8" t="s">
        <v>122</v>
      </c>
      <c r="U29" s="8" t="s">
        <v>14</v>
      </c>
      <c r="V29" s="8" t="s">
        <v>48</v>
      </c>
      <c r="W29" s="8" t="s">
        <v>46</v>
      </c>
      <c r="X29" s="8" t="s">
        <v>88</v>
      </c>
      <c r="Y29" s="39" t="s">
        <v>48</v>
      </c>
      <c r="Z29" s="39" t="s">
        <v>49</v>
      </c>
      <c r="AA29" s="8" t="s">
        <v>14</v>
      </c>
      <c r="AB29" s="8" t="s">
        <v>48</v>
      </c>
      <c r="AC29" s="8" t="s">
        <v>96</v>
      </c>
      <c r="AD29" s="8" t="s">
        <v>14</v>
      </c>
      <c r="AE29" s="8" t="s">
        <v>48</v>
      </c>
      <c r="AF29" s="84" t="s">
        <v>49</v>
      </c>
      <c r="AG29" s="46">
        <f t="shared" si="10"/>
        <v>16</v>
      </c>
      <c r="AH29" s="47">
        <f t="shared" si="1"/>
        <v>6</v>
      </c>
      <c r="AI29" s="47">
        <f t="shared" si="2"/>
        <v>9</v>
      </c>
      <c r="AJ29" s="47">
        <f t="shared" si="3"/>
        <v>0</v>
      </c>
      <c r="AK29" s="47">
        <f t="shared" si="4"/>
        <v>0</v>
      </c>
      <c r="AL29" s="47">
        <f t="shared" si="5"/>
        <v>0</v>
      </c>
      <c r="AM29" s="47">
        <f t="shared" si="6"/>
        <v>0</v>
      </c>
      <c r="AN29" s="48">
        <f t="shared" si="7"/>
        <v>0</v>
      </c>
      <c r="AO29" s="49">
        <f t="shared" si="8"/>
        <v>31</v>
      </c>
    </row>
    <row r="30" spans="1:46" ht="14.45" customHeight="1" thickBot="1" x14ac:dyDescent="0.35">
      <c r="A30" s="54" t="s">
        <v>39</v>
      </c>
      <c r="B30" s="19" t="s">
        <v>14</v>
      </c>
      <c r="C30" s="8" t="s">
        <v>48</v>
      </c>
      <c r="D30" s="39" t="s">
        <v>49</v>
      </c>
      <c r="E30" s="39" t="s">
        <v>89</v>
      </c>
      <c r="F30" s="8" t="s">
        <v>49</v>
      </c>
      <c r="G30" s="8" t="s">
        <v>14</v>
      </c>
      <c r="H30" s="8" t="s">
        <v>48</v>
      </c>
      <c r="I30" s="8" t="s">
        <v>88</v>
      </c>
      <c r="J30" s="8" t="s">
        <v>88</v>
      </c>
      <c r="K30" s="39" t="s">
        <v>48</v>
      </c>
      <c r="L30" s="39" t="s">
        <v>88</v>
      </c>
      <c r="M30" s="8" t="s">
        <v>46</v>
      </c>
      <c r="N30" s="8" t="s">
        <v>49</v>
      </c>
      <c r="O30" s="8" t="s">
        <v>48</v>
      </c>
      <c r="P30" s="8" t="s">
        <v>14</v>
      </c>
      <c r="Q30" s="8" t="s">
        <v>48</v>
      </c>
      <c r="R30" s="39" t="s">
        <v>89</v>
      </c>
      <c r="S30" s="39" t="s">
        <v>48</v>
      </c>
      <c r="T30" s="8" t="s">
        <v>48</v>
      </c>
      <c r="U30" s="8" t="s">
        <v>46</v>
      </c>
      <c r="V30" s="8" t="s">
        <v>49</v>
      </c>
      <c r="W30" s="8" t="s">
        <v>49</v>
      </c>
      <c r="X30" s="8" t="s">
        <v>14</v>
      </c>
      <c r="Y30" s="39" t="s">
        <v>48</v>
      </c>
      <c r="Z30" s="39" t="s">
        <v>88</v>
      </c>
      <c r="AA30" s="8" t="s">
        <v>49</v>
      </c>
      <c r="AB30" s="8" t="s">
        <v>46</v>
      </c>
      <c r="AC30" s="8" t="s">
        <v>14</v>
      </c>
      <c r="AD30" s="8" t="s">
        <v>48</v>
      </c>
      <c r="AE30" s="8" t="s">
        <v>97</v>
      </c>
      <c r="AF30" s="84" t="s">
        <v>14</v>
      </c>
      <c r="AG30" s="46">
        <f t="shared" si="10"/>
        <v>16</v>
      </c>
      <c r="AH30" s="47">
        <f t="shared" si="1"/>
        <v>6</v>
      </c>
      <c r="AI30" s="47">
        <f t="shared" si="2"/>
        <v>9</v>
      </c>
      <c r="AJ30" s="47">
        <f t="shared" si="3"/>
        <v>0</v>
      </c>
      <c r="AK30" s="47">
        <f t="shared" si="4"/>
        <v>0</v>
      </c>
      <c r="AL30" s="47">
        <f t="shared" si="5"/>
        <v>0</v>
      </c>
      <c r="AM30" s="47">
        <f t="shared" si="6"/>
        <v>0</v>
      </c>
      <c r="AN30" s="48">
        <f t="shared" si="7"/>
        <v>0</v>
      </c>
      <c r="AO30" s="49">
        <f t="shared" si="8"/>
        <v>31</v>
      </c>
    </row>
    <row r="31" spans="1:46" ht="14.45" customHeight="1" thickBot="1" x14ac:dyDescent="0.35">
      <c r="A31" s="54" t="s">
        <v>52</v>
      </c>
      <c r="B31" s="19" t="s">
        <v>48</v>
      </c>
      <c r="C31" s="8" t="s">
        <v>88</v>
      </c>
      <c r="D31" s="39" t="s">
        <v>89</v>
      </c>
      <c r="E31" s="39" t="s">
        <v>49</v>
      </c>
      <c r="F31" s="8" t="s">
        <v>14</v>
      </c>
      <c r="G31" s="8" t="s">
        <v>48</v>
      </c>
      <c r="H31" s="8" t="s">
        <v>89</v>
      </c>
      <c r="I31" s="8" t="s">
        <v>49</v>
      </c>
      <c r="J31" s="8" t="s">
        <v>112</v>
      </c>
      <c r="K31" s="39" t="s">
        <v>48</v>
      </c>
      <c r="L31" s="39" t="s">
        <v>88</v>
      </c>
      <c r="M31" s="8" t="s">
        <v>49</v>
      </c>
      <c r="N31" s="8" t="s">
        <v>49</v>
      </c>
      <c r="O31" s="78" t="s">
        <v>48</v>
      </c>
      <c r="P31" s="78" t="s">
        <v>46</v>
      </c>
      <c r="Q31" s="78" t="s">
        <v>14</v>
      </c>
      <c r="R31" s="39" t="s">
        <v>14</v>
      </c>
      <c r="S31" s="79" t="s">
        <v>48</v>
      </c>
      <c r="T31" s="8" t="s">
        <v>14</v>
      </c>
      <c r="U31" s="8" t="s">
        <v>48</v>
      </c>
      <c r="V31" s="8" t="s">
        <v>88</v>
      </c>
      <c r="W31" s="8" t="s">
        <v>14</v>
      </c>
      <c r="X31" s="8" t="s">
        <v>48</v>
      </c>
      <c r="Y31" s="39" t="s">
        <v>98</v>
      </c>
      <c r="Z31" s="39" t="s">
        <v>99</v>
      </c>
      <c r="AA31" s="8" t="s">
        <v>48</v>
      </c>
      <c r="AB31" s="8" t="s">
        <v>49</v>
      </c>
      <c r="AC31" s="8" t="s">
        <v>100</v>
      </c>
      <c r="AD31" s="8" t="s">
        <v>89</v>
      </c>
      <c r="AE31" s="8" t="s">
        <v>14</v>
      </c>
      <c r="AF31" s="84" t="s">
        <v>48</v>
      </c>
      <c r="AG31" s="46">
        <f t="shared" si="10"/>
        <v>16</v>
      </c>
      <c r="AH31" s="47">
        <f t="shared" si="1"/>
        <v>6</v>
      </c>
      <c r="AI31" s="47">
        <f t="shared" si="2"/>
        <v>9</v>
      </c>
      <c r="AJ31" s="47">
        <f t="shared" si="3"/>
        <v>0</v>
      </c>
      <c r="AK31" s="47">
        <f t="shared" si="4"/>
        <v>0</v>
      </c>
      <c r="AL31" s="47">
        <f t="shared" si="5"/>
        <v>0</v>
      </c>
      <c r="AM31" s="47">
        <f t="shared" si="6"/>
        <v>0</v>
      </c>
      <c r="AN31" s="48">
        <f t="shared" si="7"/>
        <v>0</v>
      </c>
      <c r="AO31" s="49">
        <f t="shared" si="8"/>
        <v>31</v>
      </c>
    </row>
    <row r="32" spans="1:46" ht="14.45" customHeight="1" thickBot="1" x14ac:dyDescent="0.35">
      <c r="A32" s="54" t="s">
        <v>53</v>
      </c>
      <c r="B32" s="19" t="s">
        <v>49</v>
      </c>
      <c r="C32" s="8" t="s">
        <v>98</v>
      </c>
      <c r="D32" s="39" t="s">
        <v>48</v>
      </c>
      <c r="E32" s="39" t="s">
        <v>99</v>
      </c>
      <c r="F32" s="8" t="s">
        <v>49</v>
      </c>
      <c r="G32" s="8" t="s">
        <v>102</v>
      </c>
      <c r="H32" s="8"/>
      <c r="I32" s="8" t="s">
        <v>48</v>
      </c>
      <c r="J32" s="8" t="s">
        <v>49</v>
      </c>
      <c r="K32" s="39" t="s">
        <v>46</v>
      </c>
      <c r="L32" s="39" t="s">
        <v>103</v>
      </c>
      <c r="M32" s="8" t="s">
        <v>49</v>
      </c>
      <c r="N32" s="8" t="s">
        <v>48</v>
      </c>
      <c r="O32" s="78" t="s">
        <v>49</v>
      </c>
      <c r="P32" s="78" t="s">
        <v>49</v>
      </c>
      <c r="Q32" s="78" t="s">
        <v>121</v>
      </c>
      <c r="R32" s="39" t="s">
        <v>48</v>
      </c>
      <c r="S32" s="79"/>
      <c r="T32" s="8" t="s">
        <v>89</v>
      </c>
      <c r="U32" s="8" t="s">
        <v>103</v>
      </c>
      <c r="V32" s="8" t="s">
        <v>49</v>
      </c>
      <c r="W32" s="8"/>
      <c r="X32" s="8" t="s">
        <v>49</v>
      </c>
      <c r="Y32" s="39" t="s">
        <v>104</v>
      </c>
      <c r="Z32" s="39" t="s">
        <v>48</v>
      </c>
      <c r="AA32" s="8" t="s">
        <v>49</v>
      </c>
      <c r="AB32" s="8" t="s">
        <v>105</v>
      </c>
      <c r="AC32" s="8"/>
      <c r="AD32" s="8" t="s">
        <v>88</v>
      </c>
      <c r="AE32" s="8" t="s">
        <v>49</v>
      </c>
      <c r="AF32" s="84" t="s">
        <v>106</v>
      </c>
      <c r="AG32" s="46">
        <f t="shared" si="10"/>
        <v>20</v>
      </c>
      <c r="AH32" s="47">
        <f t="shared" si="1"/>
        <v>2</v>
      </c>
      <c r="AI32" s="47">
        <f t="shared" si="2"/>
        <v>9</v>
      </c>
      <c r="AJ32" s="47">
        <f t="shared" si="3"/>
        <v>0</v>
      </c>
      <c r="AK32" s="47">
        <f t="shared" si="4"/>
        <v>0</v>
      </c>
      <c r="AL32" s="47">
        <f t="shared" si="5"/>
        <v>0</v>
      </c>
      <c r="AM32" s="47">
        <f t="shared" si="6"/>
        <v>0</v>
      </c>
      <c r="AN32" s="48">
        <f t="shared" si="7"/>
        <v>0</v>
      </c>
      <c r="AO32" s="49">
        <f t="shared" si="8"/>
        <v>31</v>
      </c>
    </row>
    <row r="33" spans="1:45" ht="14.45" customHeight="1" thickBot="1" x14ac:dyDescent="0.35">
      <c r="A33" s="51" t="s">
        <v>54</v>
      </c>
      <c r="B33" s="26" t="s">
        <v>49</v>
      </c>
      <c r="C33" s="12" t="s">
        <v>49</v>
      </c>
      <c r="D33" s="42" t="s">
        <v>88</v>
      </c>
      <c r="E33" s="42" t="s">
        <v>48</v>
      </c>
      <c r="F33" s="12" t="s">
        <v>96</v>
      </c>
      <c r="G33" s="12" t="s">
        <v>49</v>
      </c>
      <c r="H33" s="12" t="s">
        <v>49</v>
      </c>
      <c r="I33" s="12" t="s">
        <v>48</v>
      </c>
      <c r="J33" s="12" t="s">
        <v>46</v>
      </c>
      <c r="K33" s="42" t="s">
        <v>48</v>
      </c>
      <c r="L33" s="42" t="s">
        <v>46</v>
      </c>
      <c r="M33" s="12" t="s">
        <v>88</v>
      </c>
      <c r="N33" s="12" t="s">
        <v>49</v>
      </c>
      <c r="O33" s="12"/>
      <c r="P33" s="12" t="s">
        <v>49</v>
      </c>
      <c r="Q33" s="12" t="s">
        <v>49</v>
      </c>
      <c r="R33" s="42" t="s">
        <v>99</v>
      </c>
      <c r="S33" s="42" t="s">
        <v>48</v>
      </c>
      <c r="T33" s="12" t="s">
        <v>49</v>
      </c>
      <c r="U33" s="12" t="s">
        <v>49</v>
      </c>
      <c r="V33" s="12" t="s">
        <v>89</v>
      </c>
      <c r="W33" s="12" t="s">
        <v>104</v>
      </c>
      <c r="X33" s="12"/>
      <c r="Y33" s="42" t="s">
        <v>88</v>
      </c>
      <c r="Z33" s="42" t="s">
        <v>48</v>
      </c>
      <c r="AA33" s="12" t="s">
        <v>98</v>
      </c>
      <c r="AB33" s="12" t="s">
        <v>88</v>
      </c>
      <c r="AC33" s="12" t="s">
        <v>107</v>
      </c>
      <c r="AD33" s="12" t="s">
        <v>101</v>
      </c>
      <c r="AE33" s="12"/>
      <c r="AF33" s="85" t="s">
        <v>48</v>
      </c>
      <c r="AG33" s="46">
        <f t="shared" si="10"/>
        <v>20</v>
      </c>
      <c r="AH33" s="47">
        <f t="shared" si="1"/>
        <v>2</v>
      </c>
      <c r="AI33" s="47">
        <f t="shared" si="2"/>
        <v>9</v>
      </c>
      <c r="AJ33" s="47">
        <f t="shared" si="3"/>
        <v>0</v>
      </c>
      <c r="AK33" s="47">
        <f t="shared" si="4"/>
        <v>0</v>
      </c>
      <c r="AL33" s="47">
        <f t="shared" si="5"/>
        <v>0</v>
      </c>
      <c r="AM33" s="47">
        <f t="shared" si="6"/>
        <v>0</v>
      </c>
      <c r="AN33" s="48">
        <f t="shared" si="7"/>
        <v>0</v>
      </c>
      <c r="AO33" s="49">
        <f t="shared" si="8"/>
        <v>31</v>
      </c>
    </row>
    <row r="34" spans="1:45" ht="14.45" customHeight="1" x14ac:dyDescent="0.3">
      <c r="A34" s="7" t="s">
        <v>80</v>
      </c>
      <c r="B34" s="3">
        <f>COUNTIF(B5:B33,"D")+COUNTIF(B5:B33,"D1")+COUNTIF(B5:B33,"D2")</f>
        <v>19</v>
      </c>
      <c r="C34" s="3">
        <f t="shared" ref="C34:AF34" si="11">COUNTIF(C5:C33,"D")+COUNTIF(C5:C33,"D1")+COUNTIF(C5:C33,"D2")</f>
        <v>24</v>
      </c>
      <c r="D34" s="38">
        <f t="shared" si="11"/>
        <v>10</v>
      </c>
      <c r="E34" s="38">
        <f t="shared" si="11"/>
        <v>13</v>
      </c>
      <c r="F34" s="3">
        <f t="shared" si="11"/>
        <v>21</v>
      </c>
      <c r="G34" s="3">
        <f t="shared" si="11"/>
        <v>19</v>
      </c>
      <c r="H34" s="3">
        <f t="shared" si="11"/>
        <v>20</v>
      </c>
      <c r="I34" s="3">
        <f t="shared" si="11"/>
        <v>18</v>
      </c>
      <c r="J34" s="3">
        <f t="shared" si="11"/>
        <v>22</v>
      </c>
      <c r="K34" s="38">
        <f t="shared" si="11"/>
        <v>8</v>
      </c>
      <c r="L34" s="38">
        <f t="shared" si="11"/>
        <v>12</v>
      </c>
      <c r="M34" s="3">
        <f t="shared" si="11"/>
        <v>19</v>
      </c>
      <c r="N34" s="3">
        <f t="shared" si="11"/>
        <v>20</v>
      </c>
      <c r="O34" s="3">
        <f t="shared" si="11"/>
        <v>20</v>
      </c>
      <c r="P34" s="3">
        <f t="shared" si="11"/>
        <v>20</v>
      </c>
      <c r="Q34" s="3">
        <f t="shared" si="11"/>
        <v>20</v>
      </c>
      <c r="R34" s="38">
        <f t="shared" si="11"/>
        <v>11</v>
      </c>
      <c r="S34" s="38">
        <f t="shared" si="11"/>
        <v>10</v>
      </c>
      <c r="T34" s="3">
        <f t="shared" si="11"/>
        <v>19</v>
      </c>
      <c r="U34" s="3">
        <f t="shared" si="11"/>
        <v>19</v>
      </c>
      <c r="V34" s="3">
        <f t="shared" si="11"/>
        <v>21</v>
      </c>
      <c r="W34" s="3">
        <f t="shared" si="11"/>
        <v>16</v>
      </c>
      <c r="X34" s="3">
        <f t="shared" si="11"/>
        <v>18</v>
      </c>
      <c r="Y34" s="38">
        <f t="shared" si="11"/>
        <v>11</v>
      </c>
      <c r="Z34" s="38">
        <f t="shared" si="11"/>
        <v>12</v>
      </c>
      <c r="AA34" s="3">
        <f t="shared" si="11"/>
        <v>20</v>
      </c>
      <c r="AB34" s="3">
        <f t="shared" si="11"/>
        <v>20</v>
      </c>
      <c r="AC34" s="3">
        <f t="shared" si="11"/>
        <v>19</v>
      </c>
      <c r="AD34" s="3">
        <f t="shared" si="11"/>
        <v>20</v>
      </c>
      <c r="AE34" s="3">
        <f t="shared" si="11"/>
        <v>20</v>
      </c>
      <c r="AF34" s="38">
        <f t="shared" si="11"/>
        <v>11</v>
      </c>
      <c r="AG34" s="55">
        <f t="shared" ref="AG34:AO34" si="12">SUM(AG5:AG33)</f>
        <v>532</v>
      </c>
      <c r="AH34" s="55">
        <f t="shared" si="12"/>
        <v>97</v>
      </c>
      <c r="AI34" s="55">
        <f t="shared" si="12"/>
        <v>261</v>
      </c>
      <c r="AJ34" s="55">
        <f t="shared" si="12"/>
        <v>9</v>
      </c>
      <c r="AK34" s="56">
        <f t="shared" si="12"/>
        <v>0</v>
      </c>
      <c r="AL34" s="57">
        <f t="shared" si="12"/>
        <v>0</v>
      </c>
      <c r="AM34" s="57">
        <f t="shared" si="12"/>
        <v>0</v>
      </c>
      <c r="AN34" s="58">
        <f t="shared" si="12"/>
        <v>0</v>
      </c>
      <c r="AO34" s="59">
        <f t="shared" si="12"/>
        <v>899</v>
      </c>
    </row>
    <row r="35" spans="1:45" ht="14.45" customHeight="1" thickBot="1" x14ac:dyDescent="0.35">
      <c r="A35" s="19" t="s">
        <v>14</v>
      </c>
      <c r="B35" s="8">
        <f t="shared" ref="B35:AF35" si="13">COUNTIF(B5:B33,"N")</f>
        <v>3</v>
      </c>
      <c r="C35" s="8">
        <f t="shared" si="13"/>
        <v>3</v>
      </c>
      <c r="D35" s="39">
        <f t="shared" si="13"/>
        <v>3</v>
      </c>
      <c r="E35" s="39">
        <f t="shared" si="13"/>
        <v>3</v>
      </c>
      <c r="F35" s="8">
        <f t="shared" si="13"/>
        <v>3</v>
      </c>
      <c r="G35" s="8">
        <f t="shared" si="13"/>
        <v>3</v>
      </c>
      <c r="H35" s="8">
        <f t="shared" si="13"/>
        <v>3</v>
      </c>
      <c r="I35" s="8">
        <f t="shared" si="13"/>
        <v>4</v>
      </c>
      <c r="J35" s="8">
        <f t="shared" si="13"/>
        <v>3</v>
      </c>
      <c r="K35" s="39">
        <f t="shared" si="13"/>
        <v>3</v>
      </c>
      <c r="L35" s="39">
        <f t="shared" si="13"/>
        <v>3</v>
      </c>
      <c r="M35" s="8">
        <f t="shared" si="13"/>
        <v>3</v>
      </c>
      <c r="N35" s="8">
        <f t="shared" si="13"/>
        <v>3</v>
      </c>
      <c r="O35" s="8">
        <f t="shared" si="13"/>
        <v>3</v>
      </c>
      <c r="P35" s="8">
        <f t="shared" si="13"/>
        <v>3</v>
      </c>
      <c r="Q35" s="8">
        <f t="shared" si="13"/>
        <v>3</v>
      </c>
      <c r="R35" s="39">
        <f t="shared" si="13"/>
        <v>3</v>
      </c>
      <c r="S35" s="39">
        <f t="shared" si="13"/>
        <v>3</v>
      </c>
      <c r="T35" s="8">
        <f t="shared" si="13"/>
        <v>3</v>
      </c>
      <c r="U35" s="8">
        <f t="shared" si="13"/>
        <v>3</v>
      </c>
      <c r="V35" s="8">
        <f t="shared" si="13"/>
        <v>3</v>
      </c>
      <c r="W35" s="8">
        <f t="shared" si="13"/>
        <v>4</v>
      </c>
      <c r="X35" s="8">
        <f t="shared" si="13"/>
        <v>3</v>
      </c>
      <c r="Y35" s="39">
        <f t="shared" si="13"/>
        <v>4</v>
      </c>
      <c r="Z35" s="39">
        <f t="shared" si="13"/>
        <v>3</v>
      </c>
      <c r="AA35" s="8">
        <f t="shared" si="13"/>
        <v>3</v>
      </c>
      <c r="AB35" s="8">
        <f t="shared" si="13"/>
        <v>3</v>
      </c>
      <c r="AC35" s="8">
        <f t="shared" si="13"/>
        <v>3</v>
      </c>
      <c r="AD35" s="8">
        <f t="shared" si="13"/>
        <v>4</v>
      </c>
      <c r="AE35" s="8">
        <f t="shared" si="13"/>
        <v>3</v>
      </c>
      <c r="AF35" s="39">
        <f t="shared" si="13"/>
        <v>3</v>
      </c>
      <c r="AG35" s="20"/>
      <c r="AH35" s="21">
        <f>SUM(B35:AF35)</f>
        <v>97</v>
      </c>
      <c r="AI35" s="22"/>
      <c r="AJ35" s="118"/>
      <c r="AK35" s="118"/>
      <c r="AL35" s="118"/>
      <c r="AM35" s="9"/>
      <c r="AN35" s="9"/>
      <c r="AO35" s="23">
        <f>SUM(AG34:AN34)</f>
        <v>899</v>
      </c>
    </row>
    <row r="36" spans="1:45" ht="14.45" customHeight="1" thickBot="1" x14ac:dyDescent="0.35">
      <c r="A36" s="19" t="s">
        <v>37</v>
      </c>
      <c r="B36" s="10">
        <f t="shared" ref="B36:AF36" si="14">COUNTIF(B5:B33,"교")+COUNTIF(B5:B33,"출")+COUNTIF(B5:B33,"연")+COUNTIF(B5:B33,"반")</f>
        <v>2</v>
      </c>
      <c r="C36" s="10">
        <f t="shared" si="14"/>
        <v>0</v>
      </c>
      <c r="D36" s="40">
        <f t="shared" si="14"/>
        <v>0</v>
      </c>
      <c r="E36" s="40">
        <f t="shared" si="14"/>
        <v>0</v>
      </c>
      <c r="F36" s="10">
        <f t="shared" si="14"/>
        <v>1</v>
      </c>
      <c r="G36" s="10">
        <f t="shared" si="14"/>
        <v>1</v>
      </c>
      <c r="H36" s="10">
        <f t="shared" si="14"/>
        <v>0</v>
      </c>
      <c r="I36" s="10">
        <f t="shared" si="14"/>
        <v>0</v>
      </c>
      <c r="J36" s="10">
        <f t="shared" si="14"/>
        <v>0</v>
      </c>
      <c r="K36" s="40">
        <f t="shared" si="14"/>
        <v>0</v>
      </c>
      <c r="L36" s="40">
        <f t="shared" si="14"/>
        <v>0</v>
      </c>
      <c r="M36" s="10">
        <f t="shared" si="14"/>
        <v>0</v>
      </c>
      <c r="N36" s="10">
        <f t="shared" si="14"/>
        <v>0</v>
      </c>
      <c r="O36" s="10">
        <f t="shared" si="14"/>
        <v>0</v>
      </c>
      <c r="P36" s="10">
        <f t="shared" si="14"/>
        <v>0</v>
      </c>
      <c r="Q36" s="10">
        <f t="shared" si="14"/>
        <v>0</v>
      </c>
      <c r="R36" s="40">
        <f t="shared" si="14"/>
        <v>0</v>
      </c>
      <c r="S36" s="40">
        <f t="shared" si="14"/>
        <v>0</v>
      </c>
      <c r="T36" s="10">
        <f t="shared" si="14"/>
        <v>0</v>
      </c>
      <c r="U36" s="10">
        <f t="shared" si="14"/>
        <v>0</v>
      </c>
      <c r="V36" s="10">
        <f t="shared" si="14"/>
        <v>1</v>
      </c>
      <c r="W36" s="10">
        <f t="shared" si="14"/>
        <v>3</v>
      </c>
      <c r="X36" s="10">
        <f t="shared" si="14"/>
        <v>1</v>
      </c>
      <c r="Y36" s="40">
        <f t="shared" si="14"/>
        <v>0</v>
      </c>
      <c r="Z36" s="40">
        <f t="shared" si="14"/>
        <v>0</v>
      </c>
      <c r="AA36" s="10">
        <f t="shared" si="14"/>
        <v>0</v>
      </c>
      <c r="AB36" s="10">
        <f t="shared" si="14"/>
        <v>0</v>
      </c>
      <c r="AC36" s="10">
        <f t="shared" si="14"/>
        <v>0</v>
      </c>
      <c r="AD36" s="10">
        <f t="shared" si="14"/>
        <v>0</v>
      </c>
      <c r="AE36" s="10">
        <f t="shared" si="14"/>
        <v>0</v>
      </c>
      <c r="AF36" s="40">
        <f t="shared" si="14"/>
        <v>0</v>
      </c>
      <c r="AG36" s="24"/>
      <c r="AH36" s="35"/>
      <c r="AI36" s="29"/>
      <c r="AJ36" s="119">
        <f>SUM(B36:AF36)</f>
        <v>9</v>
      </c>
      <c r="AK36" s="120"/>
      <c r="AL36" s="121"/>
      <c r="AM36" s="99"/>
      <c r="AN36" s="100"/>
      <c r="AO36" s="101"/>
      <c r="AP36" s="16"/>
      <c r="AQ36" s="16"/>
      <c r="AR36" s="16"/>
      <c r="AS36" s="16"/>
    </row>
    <row r="37" spans="1:45" ht="16.5" customHeight="1" thickBot="1" x14ac:dyDescent="0.35">
      <c r="A37" s="25" t="s">
        <v>34</v>
      </c>
      <c r="B37" s="11">
        <f>COUNTIF(B5:B33,"청")+COUNTIF(B5:B33,"병")+COUNTIF(B5:B33,"코")</f>
        <v>0</v>
      </c>
      <c r="C37" s="11">
        <f t="shared" ref="C37:AF37" si="15">COUNTIF(C5:C33,"청")+COUNTIF(C5:C33,"병")+COUNTIF(C5:C33,"코")</f>
        <v>0</v>
      </c>
      <c r="D37" s="41">
        <f t="shared" si="15"/>
        <v>0</v>
      </c>
      <c r="E37" s="41">
        <f t="shared" si="15"/>
        <v>0</v>
      </c>
      <c r="F37" s="11">
        <f t="shared" si="15"/>
        <v>0</v>
      </c>
      <c r="G37" s="11">
        <f t="shared" si="15"/>
        <v>0</v>
      </c>
      <c r="H37" s="11">
        <f t="shared" si="15"/>
        <v>0</v>
      </c>
      <c r="I37" s="11">
        <f t="shared" si="15"/>
        <v>0</v>
      </c>
      <c r="J37" s="11">
        <f t="shared" si="15"/>
        <v>0</v>
      </c>
      <c r="K37" s="41">
        <f t="shared" si="15"/>
        <v>0</v>
      </c>
      <c r="L37" s="41">
        <f t="shared" si="15"/>
        <v>0</v>
      </c>
      <c r="M37" s="11">
        <f t="shared" si="15"/>
        <v>0</v>
      </c>
      <c r="N37" s="11">
        <f t="shared" si="15"/>
        <v>0</v>
      </c>
      <c r="O37" s="11">
        <f t="shared" si="15"/>
        <v>0</v>
      </c>
      <c r="P37" s="11">
        <f t="shared" si="15"/>
        <v>0</v>
      </c>
      <c r="Q37" s="11">
        <f t="shared" si="15"/>
        <v>0</v>
      </c>
      <c r="R37" s="41">
        <f t="shared" si="15"/>
        <v>0</v>
      </c>
      <c r="S37" s="41">
        <f t="shared" si="15"/>
        <v>0</v>
      </c>
      <c r="T37" s="11">
        <f t="shared" si="15"/>
        <v>0</v>
      </c>
      <c r="U37" s="11">
        <f t="shared" si="15"/>
        <v>0</v>
      </c>
      <c r="V37" s="11">
        <f t="shared" si="15"/>
        <v>0</v>
      </c>
      <c r="W37" s="11">
        <f t="shared" si="15"/>
        <v>0</v>
      </c>
      <c r="X37" s="11">
        <f t="shared" si="15"/>
        <v>0</v>
      </c>
      <c r="Y37" s="41">
        <f t="shared" si="15"/>
        <v>0</v>
      </c>
      <c r="Z37" s="41">
        <f t="shared" si="15"/>
        <v>0</v>
      </c>
      <c r="AA37" s="11">
        <f t="shared" si="15"/>
        <v>0</v>
      </c>
      <c r="AB37" s="11">
        <f t="shared" si="15"/>
        <v>0</v>
      </c>
      <c r="AC37" s="11">
        <f t="shared" si="15"/>
        <v>0</v>
      </c>
      <c r="AD37" s="11">
        <f t="shared" si="15"/>
        <v>0</v>
      </c>
      <c r="AE37" s="11">
        <f t="shared" si="15"/>
        <v>0</v>
      </c>
      <c r="AF37" s="41">
        <f t="shared" si="15"/>
        <v>0</v>
      </c>
      <c r="AG37" s="122">
        <f>SUM(B37:AF37)</f>
        <v>0</v>
      </c>
      <c r="AH37" s="123"/>
      <c r="AI37" s="123"/>
      <c r="AJ37" s="124" t="s">
        <v>77</v>
      </c>
      <c r="AK37" s="125"/>
      <c r="AL37" s="125"/>
      <c r="AM37" s="126"/>
      <c r="AN37" s="127"/>
      <c r="AO37" s="30"/>
      <c r="AP37" s="16"/>
      <c r="AQ37" s="16"/>
      <c r="AR37" s="16"/>
      <c r="AS37" s="16"/>
    </row>
    <row r="38" spans="1:45" ht="24" customHeight="1" thickBot="1" x14ac:dyDescent="0.35">
      <c r="A38" s="26" t="s">
        <v>25</v>
      </c>
      <c r="B38" s="12">
        <f t="shared" ref="B38:AF38" si="16">COUNTIF(B5:B33,"")</f>
        <v>5</v>
      </c>
      <c r="C38" s="12">
        <f t="shared" si="16"/>
        <v>2</v>
      </c>
      <c r="D38" s="42">
        <f t="shared" si="16"/>
        <v>16</v>
      </c>
      <c r="E38" s="42">
        <f t="shared" si="16"/>
        <v>13</v>
      </c>
      <c r="F38" s="12">
        <f t="shared" si="16"/>
        <v>4</v>
      </c>
      <c r="G38" s="12">
        <f t="shared" si="16"/>
        <v>6</v>
      </c>
      <c r="H38" s="12">
        <f t="shared" si="16"/>
        <v>6</v>
      </c>
      <c r="I38" s="12">
        <f t="shared" si="16"/>
        <v>7</v>
      </c>
      <c r="J38" s="12">
        <f t="shared" si="16"/>
        <v>4</v>
      </c>
      <c r="K38" s="42">
        <f t="shared" si="16"/>
        <v>18</v>
      </c>
      <c r="L38" s="42">
        <f t="shared" si="16"/>
        <v>14</v>
      </c>
      <c r="M38" s="12">
        <f t="shared" si="16"/>
        <v>7</v>
      </c>
      <c r="N38" s="12">
        <f t="shared" si="16"/>
        <v>6</v>
      </c>
      <c r="O38" s="12">
        <f t="shared" si="16"/>
        <v>6</v>
      </c>
      <c r="P38" s="12">
        <f t="shared" si="16"/>
        <v>6</v>
      </c>
      <c r="Q38" s="12">
        <f t="shared" si="16"/>
        <v>6</v>
      </c>
      <c r="R38" s="42">
        <f t="shared" si="16"/>
        <v>15</v>
      </c>
      <c r="S38" s="42">
        <f t="shared" si="16"/>
        <v>16</v>
      </c>
      <c r="T38" s="12">
        <f t="shared" si="16"/>
        <v>7</v>
      </c>
      <c r="U38" s="12">
        <f t="shared" si="16"/>
        <v>7</v>
      </c>
      <c r="V38" s="12">
        <f t="shared" si="16"/>
        <v>4</v>
      </c>
      <c r="W38" s="12">
        <f t="shared" si="16"/>
        <v>6</v>
      </c>
      <c r="X38" s="12">
        <f t="shared" si="16"/>
        <v>7</v>
      </c>
      <c r="Y38" s="42">
        <f t="shared" si="16"/>
        <v>14</v>
      </c>
      <c r="Z38" s="42">
        <f t="shared" si="16"/>
        <v>14</v>
      </c>
      <c r="AA38" s="12">
        <f t="shared" si="16"/>
        <v>6</v>
      </c>
      <c r="AB38" s="12">
        <f t="shared" si="16"/>
        <v>6</v>
      </c>
      <c r="AC38" s="12">
        <f t="shared" si="16"/>
        <v>7</v>
      </c>
      <c r="AD38" s="12">
        <f t="shared" si="16"/>
        <v>5</v>
      </c>
      <c r="AE38" s="12">
        <f t="shared" si="16"/>
        <v>6</v>
      </c>
      <c r="AF38" s="42">
        <f t="shared" si="16"/>
        <v>15</v>
      </c>
      <c r="AG38" s="27"/>
      <c r="AH38" s="28"/>
      <c r="AI38" s="31">
        <f>SUM(B38:AF38)</f>
        <v>261</v>
      </c>
      <c r="AJ38" s="128"/>
      <c r="AK38" s="129"/>
      <c r="AL38" s="129"/>
      <c r="AM38" s="129"/>
      <c r="AN38" s="130"/>
      <c r="AO38" s="36">
        <f>SUM(B34:AF34)</f>
        <v>532</v>
      </c>
      <c r="AP38" s="16"/>
      <c r="AQ38" s="16"/>
      <c r="AR38" s="16"/>
      <c r="AS38" s="16"/>
    </row>
    <row r="39" spans="1:45" x14ac:dyDescent="0.3">
      <c r="B39" s="34">
        <v>1</v>
      </c>
      <c r="C39" s="34">
        <v>2</v>
      </c>
      <c r="D39" s="43">
        <v>3</v>
      </c>
      <c r="E39" s="43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43">
        <v>10</v>
      </c>
      <c r="L39" s="43">
        <v>11</v>
      </c>
      <c r="M39" s="34">
        <v>12</v>
      </c>
      <c r="N39" s="34">
        <v>13</v>
      </c>
      <c r="O39" s="34">
        <v>14</v>
      </c>
      <c r="P39" s="34">
        <v>15</v>
      </c>
      <c r="Q39" s="34">
        <v>16</v>
      </c>
      <c r="R39" s="43">
        <v>17</v>
      </c>
      <c r="S39" s="43">
        <v>18</v>
      </c>
      <c r="T39" s="34">
        <v>19</v>
      </c>
      <c r="U39" s="34">
        <v>20</v>
      </c>
      <c r="V39" s="34">
        <v>21</v>
      </c>
      <c r="W39" s="34">
        <v>22</v>
      </c>
      <c r="X39" s="34">
        <v>23</v>
      </c>
      <c r="Y39" s="43">
        <v>24</v>
      </c>
      <c r="Z39" s="43">
        <v>25</v>
      </c>
      <c r="AA39" s="34">
        <v>26</v>
      </c>
      <c r="AB39" s="34">
        <v>27</v>
      </c>
      <c r="AC39" s="34">
        <v>28</v>
      </c>
      <c r="AD39" s="34">
        <v>29</v>
      </c>
      <c r="AE39" s="34">
        <v>30</v>
      </c>
      <c r="AF39" s="43">
        <v>31</v>
      </c>
    </row>
  </sheetData>
  <mergeCells count="13">
    <mergeCell ref="AJ35:AL35"/>
    <mergeCell ref="AJ36:AL36"/>
    <mergeCell ref="AG37:AI37"/>
    <mergeCell ref="AJ37:AN38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9" type="noConversion"/>
  <pageMargins left="0.93" right="0.12" top="0.48" bottom="0.17" header="0.26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zoomScaleNormal="100" zoomScaleSheetLayoutView="75" workbookViewId="0">
      <selection sqref="A1:AQ2"/>
    </sheetView>
  </sheetViews>
  <sheetFormatPr defaultColWidth="3.875" defaultRowHeight="16.5" x14ac:dyDescent="0.3"/>
  <cols>
    <col min="1" max="1" width="8.25" style="14" customWidth="1"/>
    <col min="2" max="2" width="3.375" style="34" customWidth="1"/>
    <col min="3" max="3" width="3.5" style="34" customWidth="1"/>
    <col min="4" max="4" width="3.25" style="43" customWidth="1"/>
    <col min="5" max="5" width="3" style="43" customWidth="1"/>
    <col min="6" max="10" width="3.25" style="34" customWidth="1"/>
    <col min="11" max="11" width="3.5" style="43" customWidth="1"/>
    <col min="12" max="12" width="3.625" style="43" customWidth="1"/>
    <col min="13" max="13" width="3.375" style="34" customWidth="1"/>
    <col min="14" max="14" width="3.75" style="34" customWidth="1"/>
    <col min="15" max="15" width="3.625" style="34" customWidth="1"/>
    <col min="16" max="16" width="3.5" style="34" customWidth="1"/>
    <col min="17" max="17" width="3.375" style="34" customWidth="1"/>
    <col min="18" max="19" width="3.375" style="43" customWidth="1"/>
    <col min="20" max="20" width="3.5" style="34" customWidth="1"/>
    <col min="21" max="21" width="3.625" style="34" customWidth="1"/>
    <col min="22" max="22" width="3.5" style="34" customWidth="1"/>
    <col min="23" max="23" width="3.375" style="34" customWidth="1"/>
    <col min="24" max="24" width="3.75" style="34" customWidth="1"/>
    <col min="25" max="25" width="3.375" style="43" customWidth="1"/>
    <col min="26" max="26" width="3.25" style="43" customWidth="1"/>
    <col min="27" max="29" width="3.5" style="34" customWidth="1"/>
    <col min="30" max="30" width="3.25" style="34" customWidth="1"/>
    <col min="31" max="31" width="3.375" style="34" customWidth="1"/>
    <col min="32" max="32" width="3.75" style="43" customWidth="1"/>
    <col min="33" max="35" width="3.125" style="14" customWidth="1"/>
    <col min="36" max="36" width="2.5" style="14" customWidth="1"/>
    <col min="37" max="37" width="3.125" style="14" customWidth="1"/>
    <col min="38" max="39" width="2.625" style="14" customWidth="1"/>
    <col min="40" max="40" width="2.5" style="14" customWidth="1"/>
    <col min="41" max="42" width="2.75" style="14" customWidth="1"/>
    <col min="43" max="43" width="4.375" style="14" customWidth="1"/>
    <col min="44" max="45" width="3.875" style="14"/>
    <col min="46" max="46" width="23.25" style="14" customWidth="1"/>
    <col min="47" max="16384" width="3.875" style="14"/>
  </cols>
  <sheetData>
    <row r="1" spans="1:46" ht="8.25" customHeight="1" x14ac:dyDescent="0.3">
      <c r="A1" s="131" t="s">
        <v>183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</row>
    <row r="2" spans="1:46" ht="22.5" customHeight="1" thickBot="1" x14ac:dyDescent="0.3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1"/>
      <c r="AG2" s="132"/>
      <c r="AH2" s="132"/>
      <c r="AI2" s="132"/>
      <c r="AJ2" s="132"/>
      <c r="AK2" s="132"/>
      <c r="AL2" s="132"/>
      <c r="AM2" s="132"/>
      <c r="AN2" s="132"/>
      <c r="AO2" s="132"/>
      <c r="AP2" s="131"/>
      <c r="AQ2" s="132"/>
    </row>
    <row r="3" spans="1:46" ht="15" customHeight="1" x14ac:dyDescent="0.3">
      <c r="A3" s="134" t="s">
        <v>31</v>
      </c>
      <c r="B3" s="52">
        <v>1</v>
      </c>
      <c r="C3" s="1">
        <v>2</v>
      </c>
      <c r="D3" s="37">
        <v>3</v>
      </c>
      <c r="E3" s="37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37">
        <v>10</v>
      </c>
      <c r="L3" s="37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37">
        <v>17</v>
      </c>
      <c r="S3" s="37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37">
        <v>24</v>
      </c>
      <c r="Z3" s="37">
        <v>25</v>
      </c>
      <c r="AA3" s="1">
        <v>26</v>
      </c>
      <c r="AB3" s="1">
        <v>27</v>
      </c>
      <c r="AC3" s="1">
        <v>28</v>
      </c>
      <c r="AD3" s="1">
        <v>29</v>
      </c>
      <c r="AE3" s="1">
        <v>30</v>
      </c>
      <c r="AF3" s="81">
        <v>31</v>
      </c>
      <c r="AG3" s="136" t="s">
        <v>85</v>
      </c>
      <c r="AH3" s="148" t="s">
        <v>83</v>
      </c>
      <c r="AI3" s="148" t="s">
        <v>84</v>
      </c>
      <c r="AJ3" s="138" t="s">
        <v>14</v>
      </c>
      <c r="AK3" s="138" t="s">
        <v>25</v>
      </c>
      <c r="AL3" s="18" t="s">
        <v>26</v>
      </c>
      <c r="AM3" s="140" t="s">
        <v>0</v>
      </c>
      <c r="AN3" s="142" t="s">
        <v>18</v>
      </c>
      <c r="AO3" s="17" t="s">
        <v>8</v>
      </c>
      <c r="AP3" s="144" t="s">
        <v>35</v>
      </c>
      <c r="AQ3" s="146" t="s">
        <v>24</v>
      </c>
    </row>
    <row r="4" spans="1:46" ht="15.75" customHeight="1" thickBot="1" x14ac:dyDescent="0.35">
      <c r="A4" s="135"/>
      <c r="B4" s="26" t="s">
        <v>40</v>
      </c>
      <c r="C4" s="12" t="s">
        <v>57</v>
      </c>
      <c r="D4" s="42" t="s">
        <v>60</v>
      </c>
      <c r="E4" s="42" t="s">
        <v>58</v>
      </c>
      <c r="F4" s="12" t="s">
        <v>59</v>
      </c>
      <c r="G4" s="12" t="s">
        <v>15</v>
      </c>
      <c r="H4" s="12" t="s">
        <v>9</v>
      </c>
      <c r="I4" s="12" t="s">
        <v>17</v>
      </c>
      <c r="J4" s="12" t="s">
        <v>6</v>
      </c>
      <c r="K4" s="42" t="s">
        <v>1</v>
      </c>
      <c r="L4" s="42" t="s">
        <v>19</v>
      </c>
      <c r="M4" s="12" t="s">
        <v>33</v>
      </c>
      <c r="N4" s="12" t="s">
        <v>15</v>
      </c>
      <c r="O4" s="12" t="s">
        <v>9</v>
      </c>
      <c r="P4" s="12" t="s">
        <v>17</v>
      </c>
      <c r="Q4" s="12" t="s">
        <v>6</v>
      </c>
      <c r="R4" s="42" t="s">
        <v>1</v>
      </c>
      <c r="S4" s="42" t="s">
        <v>19</v>
      </c>
      <c r="T4" s="12" t="s">
        <v>33</v>
      </c>
      <c r="U4" s="12" t="s">
        <v>15</v>
      </c>
      <c r="V4" s="12" t="s">
        <v>9</v>
      </c>
      <c r="W4" s="12" t="s">
        <v>17</v>
      </c>
      <c r="X4" s="12" t="s">
        <v>6</v>
      </c>
      <c r="Y4" s="42" t="s">
        <v>1</v>
      </c>
      <c r="Z4" s="42" t="s">
        <v>19</v>
      </c>
      <c r="AA4" s="12" t="s">
        <v>33</v>
      </c>
      <c r="AB4" s="12" t="s">
        <v>15</v>
      </c>
      <c r="AC4" s="12" t="s">
        <v>9</v>
      </c>
      <c r="AD4" s="12" t="s">
        <v>17</v>
      </c>
      <c r="AE4" s="12" t="s">
        <v>6</v>
      </c>
      <c r="AF4" s="82" t="s">
        <v>1</v>
      </c>
      <c r="AG4" s="137"/>
      <c r="AH4" s="149"/>
      <c r="AI4" s="149"/>
      <c r="AJ4" s="139"/>
      <c r="AK4" s="139"/>
      <c r="AL4" s="44" t="s">
        <v>2</v>
      </c>
      <c r="AM4" s="141"/>
      <c r="AN4" s="143"/>
      <c r="AO4" s="45" t="s">
        <v>23</v>
      </c>
      <c r="AP4" s="145"/>
      <c r="AQ4" s="147"/>
      <c r="AR4" s="13"/>
      <c r="AS4" s="13"/>
      <c r="AT4" s="32" t="s">
        <v>65</v>
      </c>
    </row>
    <row r="5" spans="1:46" ht="15.75" customHeight="1" thickBot="1" x14ac:dyDescent="0.35">
      <c r="A5" s="2" t="s">
        <v>3</v>
      </c>
      <c r="B5" s="64" t="s">
        <v>49</v>
      </c>
      <c r="C5" s="65" t="s">
        <v>49</v>
      </c>
      <c r="D5" s="66"/>
      <c r="E5" s="66"/>
      <c r="F5" s="65" t="s">
        <v>49</v>
      </c>
      <c r="G5" s="65" t="s">
        <v>49</v>
      </c>
      <c r="H5" s="65" t="s">
        <v>49</v>
      </c>
      <c r="I5" s="102" t="s">
        <v>49</v>
      </c>
      <c r="J5" s="95" t="s">
        <v>45</v>
      </c>
      <c r="K5" s="66"/>
      <c r="L5" s="66"/>
      <c r="M5" s="65" t="s">
        <v>49</v>
      </c>
      <c r="N5" s="65" t="s">
        <v>49</v>
      </c>
      <c r="O5" s="65" t="s">
        <v>49</v>
      </c>
      <c r="P5" s="65" t="s">
        <v>49</v>
      </c>
      <c r="Q5" s="65" t="s">
        <v>49</v>
      </c>
      <c r="R5" s="66"/>
      <c r="S5" s="66"/>
      <c r="T5" s="65" t="s">
        <v>49</v>
      </c>
      <c r="U5" s="65" t="s">
        <v>49</v>
      </c>
      <c r="V5" s="80" t="s">
        <v>76</v>
      </c>
      <c r="W5" s="80" t="s">
        <v>76</v>
      </c>
      <c r="X5" s="80" t="s">
        <v>76</v>
      </c>
      <c r="Y5" s="66"/>
      <c r="Z5" s="66"/>
      <c r="AA5" s="65" t="s">
        <v>49</v>
      </c>
      <c r="AB5" s="65" t="s">
        <v>49</v>
      </c>
      <c r="AC5" s="65" t="s">
        <v>49</v>
      </c>
      <c r="AD5" s="65" t="s">
        <v>49</v>
      </c>
      <c r="AE5" s="65" t="s">
        <v>49</v>
      </c>
      <c r="AF5" s="83"/>
      <c r="AG5" s="46">
        <f>COUNTIF(B5:AF5,"D")</f>
        <v>18</v>
      </c>
      <c r="AH5" s="111">
        <f>COUNTIF(B5:AF5,"D1")</f>
        <v>0</v>
      </c>
      <c r="AI5" s="111">
        <f>COUNTIF(B5:AF5,"D2")</f>
        <v>0</v>
      </c>
      <c r="AJ5" s="47">
        <f t="shared" ref="AJ5:AJ33" si="0">COUNTIF(B5:AF5,"N")</f>
        <v>0</v>
      </c>
      <c r="AK5" s="47">
        <f t="shared" ref="AK5:AK33" si="1">COUNTIF(B5:AF5,"")</f>
        <v>9</v>
      </c>
      <c r="AL5" s="47">
        <f t="shared" ref="AL5:AL33" si="2">COUNTIF(B5:AF5,"교")+COUNTIF(B5:AF5,"출")</f>
        <v>3</v>
      </c>
      <c r="AM5" s="47">
        <f t="shared" ref="AM5:AM33" si="3">COUNTIF(B5:AF5,"연")</f>
        <v>0</v>
      </c>
      <c r="AN5" s="47">
        <f t="shared" ref="AN5:AN33" si="4">COUNTIF(B5:AF5,"반")</f>
        <v>0</v>
      </c>
      <c r="AO5" s="47">
        <f t="shared" ref="AO5:AO33" si="5">COUNTIF(B5:AF5,"병")+COUNTIF(B5:AF5,"청")</f>
        <v>1</v>
      </c>
      <c r="AP5" s="48">
        <f t="shared" ref="AP5:AP33" si="6">COUNTIF(B5:AF5,"코")</f>
        <v>0</v>
      </c>
      <c r="AQ5" s="49">
        <f>SUM(AG5:AP5)</f>
        <v>31</v>
      </c>
      <c r="AR5" s="13"/>
      <c r="AS5" s="13"/>
      <c r="AT5" s="32" t="s">
        <v>66</v>
      </c>
    </row>
    <row r="6" spans="1:46" ht="15" customHeight="1" thickBot="1" x14ac:dyDescent="0.35">
      <c r="A6" s="2" t="s">
        <v>21</v>
      </c>
      <c r="B6" s="67" t="s">
        <v>55</v>
      </c>
      <c r="C6" s="65" t="s">
        <v>49</v>
      </c>
      <c r="D6" s="66"/>
      <c r="E6" s="66"/>
      <c r="F6" s="65" t="s">
        <v>49</v>
      </c>
      <c r="G6" s="65" t="s">
        <v>49</v>
      </c>
      <c r="H6" s="65" t="s">
        <v>162</v>
      </c>
      <c r="I6" s="65" t="s">
        <v>49</v>
      </c>
      <c r="J6" s="65" t="s">
        <v>49</v>
      </c>
      <c r="K6" s="66"/>
      <c r="L6" s="66"/>
      <c r="M6" s="65" t="s">
        <v>49</v>
      </c>
      <c r="N6" s="102" t="s">
        <v>49</v>
      </c>
      <c r="O6" s="95" t="s">
        <v>45</v>
      </c>
      <c r="P6" s="65" t="s">
        <v>49</v>
      </c>
      <c r="Q6" s="65" t="s">
        <v>49</v>
      </c>
      <c r="R6" s="66"/>
      <c r="S6" s="66"/>
      <c r="T6" s="65" t="s">
        <v>49</v>
      </c>
      <c r="U6" s="65" t="s">
        <v>49</v>
      </c>
      <c r="V6" s="65" t="s">
        <v>49</v>
      </c>
      <c r="W6" s="80" t="s">
        <v>63</v>
      </c>
      <c r="X6" s="65" t="s">
        <v>49</v>
      </c>
      <c r="Y6" s="66"/>
      <c r="Z6" s="66"/>
      <c r="AA6" s="65" t="s">
        <v>49</v>
      </c>
      <c r="AB6" s="65" t="s">
        <v>49</v>
      </c>
      <c r="AC6" s="8" t="s">
        <v>49</v>
      </c>
      <c r="AD6" s="8" t="s">
        <v>49</v>
      </c>
      <c r="AE6" s="8" t="s">
        <v>49</v>
      </c>
      <c r="AF6" s="84"/>
      <c r="AG6" s="46">
        <f t="shared" ref="AG6:AG33" si="7">COUNTIF(B6:AF6,"D")</f>
        <v>19</v>
      </c>
      <c r="AH6" s="111">
        <f t="shared" ref="AH6:AH33" si="8">COUNTIF(B6:AF6,"D1")</f>
        <v>0</v>
      </c>
      <c r="AI6" s="111">
        <f t="shared" ref="AI6:AI33" si="9">COUNTIF(B6:AF6,"D2")</f>
        <v>0</v>
      </c>
      <c r="AJ6" s="47">
        <f t="shared" si="0"/>
        <v>0</v>
      </c>
      <c r="AK6" s="47">
        <f t="shared" si="1"/>
        <v>9</v>
      </c>
      <c r="AL6" s="47">
        <f t="shared" si="2"/>
        <v>2</v>
      </c>
      <c r="AM6" s="47">
        <f t="shared" si="3"/>
        <v>0</v>
      </c>
      <c r="AN6" s="47">
        <f t="shared" si="4"/>
        <v>0</v>
      </c>
      <c r="AO6" s="47">
        <f t="shared" si="5"/>
        <v>1</v>
      </c>
      <c r="AP6" s="48">
        <f t="shared" si="6"/>
        <v>0</v>
      </c>
      <c r="AQ6" s="49">
        <f t="shared" ref="AQ6:AQ33" si="10">SUM(AG6:AP6)</f>
        <v>31</v>
      </c>
      <c r="AR6" s="13"/>
      <c r="AS6" s="13"/>
      <c r="AT6" s="92" t="s">
        <v>67</v>
      </c>
    </row>
    <row r="7" spans="1:46" ht="15" customHeight="1" thickBot="1" x14ac:dyDescent="0.35">
      <c r="A7" s="4" t="s">
        <v>4</v>
      </c>
      <c r="B7" s="105" t="s">
        <v>49</v>
      </c>
      <c r="C7" s="95" t="s">
        <v>45</v>
      </c>
      <c r="D7" s="66"/>
      <c r="E7" s="66"/>
      <c r="F7" s="65" t="s">
        <v>49</v>
      </c>
      <c r="G7" s="65" t="s">
        <v>49</v>
      </c>
      <c r="H7" s="65" t="s">
        <v>49</v>
      </c>
      <c r="I7" s="65" t="s">
        <v>49</v>
      </c>
      <c r="J7" s="65" t="s">
        <v>49</v>
      </c>
      <c r="K7" s="66"/>
      <c r="L7" s="66"/>
      <c r="M7" s="65" t="s">
        <v>49</v>
      </c>
      <c r="N7" s="65" t="s">
        <v>49</v>
      </c>
      <c r="O7" s="65" t="s">
        <v>49</v>
      </c>
      <c r="P7" s="65" t="s">
        <v>49</v>
      </c>
      <c r="Q7" s="65" t="s">
        <v>49</v>
      </c>
      <c r="R7" s="66"/>
      <c r="S7" s="66"/>
      <c r="T7" s="65" t="s">
        <v>49</v>
      </c>
      <c r="U7" s="65" t="s">
        <v>49</v>
      </c>
      <c r="V7" s="65" t="s">
        <v>49</v>
      </c>
      <c r="W7" s="65" t="s">
        <v>49</v>
      </c>
      <c r="X7" s="65" t="s">
        <v>49</v>
      </c>
      <c r="Y7" s="66"/>
      <c r="Z7" s="66"/>
      <c r="AA7" s="65" t="s">
        <v>49</v>
      </c>
      <c r="AB7" s="65" t="s">
        <v>49</v>
      </c>
      <c r="AC7" s="8" t="s">
        <v>49</v>
      </c>
      <c r="AD7" s="8" t="s">
        <v>49</v>
      </c>
      <c r="AE7" s="8" t="s">
        <v>49</v>
      </c>
      <c r="AF7" s="84"/>
      <c r="AG7" s="46">
        <f t="shared" si="7"/>
        <v>21</v>
      </c>
      <c r="AH7" s="111">
        <f t="shared" si="8"/>
        <v>0</v>
      </c>
      <c r="AI7" s="111">
        <f t="shared" si="9"/>
        <v>0</v>
      </c>
      <c r="AJ7" s="47">
        <f t="shared" si="0"/>
        <v>0</v>
      </c>
      <c r="AK7" s="47">
        <f t="shared" si="1"/>
        <v>9</v>
      </c>
      <c r="AL7" s="47">
        <f t="shared" si="2"/>
        <v>0</v>
      </c>
      <c r="AM7" s="47">
        <f t="shared" si="3"/>
        <v>0</v>
      </c>
      <c r="AN7" s="47">
        <f t="shared" si="4"/>
        <v>0</v>
      </c>
      <c r="AO7" s="47">
        <f t="shared" si="5"/>
        <v>1</v>
      </c>
      <c r="AP7" s="48">
        <f t="shared" si="6"/>
        <v>0</v>
      </c>
      <c r="AQ7" s="49">
        <f t="shared" si="10"/>
        <v>31</v>
      </c>
      <c r="AR7" s="13"/>
      <c r="AS7" s="13"/>
      <c r="AT7" s="32" t="s">
        <v>68</v>
      </c>
    </row>
    <row r="8" spans="1:46" ht="14.45" customHeight="1" thickBot="1" x14ac:dyDescent="0.35">
      <c r="A8" s="4" t="s">
        <v>12</v>
      </c>
      <c r="B8" s="105" t="s">
        <v>49</v>
      </c>
      <c r="C8" s="95" t="s">
        <v>64</v>
      </c>
      <c r="D8" s="66"/>
      <c r="E8" s="66"/>
      <c r="F8" s="65" t="s">
        <v>49</v>
      </c>
      <c r="G8" s="65" t="s">
        <v>49</v>
      </c>
      <c r="H8" s="65" t="s">
        <v>49</v>
      </c>
      <c r="I8" s="65" t="s">
        <v>49</v>
      </c>
      <c r="J8" s="80" t="s">
        <v>73</v>
      </c>
      <c r="K8" s="66"/>
      <c r="L8" s="66"/>
      <c r="M8" s="65" t="s">
        <v>49</v>
      </c>
      <c r="N8" s="65" t="s">
        <v>49</v>
      </c>
      <c r="O8" s="65" t="s">
        <v>41</v>
      </c>
      <c r="P8" s="80" t="s">
        <v>44</v>
      </c>
      <c r="Q8" s="80" t="s">
        <v>74</v>
      </c>
      <c r="R8" s="66"/>
      <c r="S8" s="66"/>
      <c r="T8" s="65" t="s">
        <v>49</v>
      </c>
      <c r="U8" s="65" t="s">
        <v>49</v>
      </c>
      <c r="V8" s="65" t="s">
        <v>49</v>
      </c>
      <c r="W8" s="65" t="s">
        <v>49</v>
      </c>
      <c r="X8" s="65" t="s">
        <v>49</v>
      </c>
      <c r="Y8" s="66"/>
      <c r="Z8" s="66"/>
      <c r="AA8" s="80" t="s">
        <v>44</v>
      </c>
      <c r="AB8" s="80" t="s">
        <v>44</v>
      </c>
      <c r="AC8" s="8" t="s">
        <v>49</v>
      </c>
      <c r="AD8" s="8" t="s">
        <v>49</v>
      </c>
      <c r="AE8" s="8" t="s">
        <v>49</v>
      </c>
      <c r="AF8" s="84"/>
      <c r="AG8" s="46">
        <f t="shared" si="7"/>
        <v>16</v>
      </c>
      <c r="AH8" s="111">
        <f t="shared" si="8"/>
        <v>0</v>
      </c>
      <c r="AI8" s="111">
        <f t="shared" si="9"/>
        <v>0</v>
      </c>
      <c r="AJ8" s="47">
        <f t="shared" si="0"/>
        <v>0</v>
      </c>
      <c r="AK8" s="47">
        <f t="shared" si="1"/>
        <v>9</v>
      </c>
      <c r="AL8" s="47">
        <f t="shared" si="2"/>
        <v>0</v>
      </c>
      <c r="AM8" s="47">
        <f t="shared" si="3"/>
        <v>4</v>
      </c>
      <c r="AN8" s="47">
        <f t="shared" si="4"/>
        <v>1</v>
      </c>
      <c r="AO8" s="47">
        <f t="shared" si="5"/>
        <v>1</v>
      </c>
      <c r="AP8" s="48">
        <f t="shared" si="6"/>
        <v>0</v>
      </c>
      <c r="AQ8" s="49">
        <f t="shared" si="10"/>
        <v>31</v>
      </c>
      <c r="AR8" s="13"/>
      <c r="AS8" s="13"/>
      <c r="AT8" s="32"/>
    </row>
    <row r="9" spans="1:46" ht="14.45" customHeight="1" thickBot="1" x14ac:dyDescent="0.35">
      <c r="A9" s="4" t="s">
        <v>10</v>
      </c>
      <c r="B9" s="64" t="s">
        <v>49</v>
      </c>
      <c r="C9" s="65" t="s">
        <v>49</v>
      </c>
      <c r="D9" s="66"/>
      <c r="E9" s="66"/>
      <c r="F9" s="65" t="s">
        <v>49</v>
      </c>
      <c r="G9" s="65" t="s">
        <v>49</v>
      </c>
      <c r="H9" s="65" t="s">
        <v>49</v>
      </c>
      <c r="I9" s="65" t="s">
        <v>49</v>
      </c>
      <c r="J9" s="65" t="s">
        <v>41</v>
      </c>
      <c r="K9" s="66"/>
      <c r="L9" s="66"/>
      <c r="M9" s="65" t="s">
        <v>49</v>
      </c>
      <c r="N9" s="65" t="s">
        <v>49</v>
      </c>
      <c r="O9" s="102" t="s">
        <v>49</v>
      </c>
      <c r="P9" s="95" t="s">
        <v>45</v>
      </c>
      <c r="Q9" s="65" t="s">
        <v>49</v>
      </c>
      <c r="R9" s="66"/>
      <c r="S9" s="66"/>
      <c r="T9" s="65" t="s">
        <v>49</v>
      </c>
      <c r="U9" s="65" t="s">
        <v>49</v>
      </c>
      <c r="V9" s="65" t="s">
        <v>49</v>
      </c>
      <c r="W9" s="65" t="s">
        <v>49</v>
      </c>
      <c r="X9" s="65" t="s">
        <v>49</v>
      </c>
      <c r="Y9" s="66"/>
      <c r="Z9" s="66"/>
      <c r="AA9" s="65" t="s">
        <v>49</v>
      </c>
      <c r="AB9" s="65" t="s">
        <v>49</v>
      </c>
      <c r="AC9" s="8" t="s">
        <v>49</v>
      </c>
      <c r="AD9" s="8" t="s">
        <v>49</v>
      </c>
      <c r="AE9" s="8" t="s">
        <v>49</v>
      </c>
      <c r="AF9" s="84"/>
      <c r="AG9" s="46">
        <f t="shared" si="7"/>
        <v>21</v>
      </c>
      <c r="AH9" s="111">
        <f t="shared" si="8"/>
        <v>0</v>
      </c>
      <c r="AI9" s="111">
        <f t="shared" si="9"/>
        <v>0</v>
      </c>
      <c r="AJ9" s="47">
        <f t="shared" si="0"/>
        <v>0</v>
      </c>
      <c r="AK9" s="47">
        <f t="shared" si="1"/>
        <v>9</v>
      </c>
      <c r="AL9" s="47">
        <f t="shared" si="2"/>
        <v>0</v>
      </c>
      <c r="AM9" s="47">
        <f t="shared" si="3"/>
        <v>0</v>
      </c>
      <c r="AN9" s="47">
        <f t="shared" si="4"/>
        <v>0</v>
      </c>
      <c r="AO9" s="47">
        <f t="shared" si="5"/>
        <v>1</v>
      </c>
      <c r="AP9" s="48">
        <f t="shared" si="6"/>
        <v>0</v>
      </c>
      <c r="AQ9" s="49">
        <f t="shared" si="10"/>
        <v>31</v>
      </c>
      <c r="AR9" s="13"/>
      <c r="AS9" s="13"/>
      <c r="AT9" s="32"/>
    </row>
    <row r="10" spans="1:46" ht="14.45" customHeight="1" thickBot="1" x14ac:dyDescent="0.35">
      <c r="A10" s="4" t="s">
        <v>30</v>
      </c>
      <c r="B10" s="67" t="s">
        <v>55</v>
      </c>
      <c r="C10" s="65" t="s">
        <v>49</v>
      </c>
      <c r="D10" s="66"/>
      <c r="E10" s="66"/>
      <c r="F10" s="65" t="s">
        <v>49</v>
      </c>
      <c r="G10" s="65" t="s">
        <v>49</v>
      </c>
      <c r="H10" s="65" t="s">
        <v>49</v>
      </c>
      <c r="I10" s="65" t="s">
        <v>49</v>
      </c>
      <c r="J10" s="65" t="s">
        <v>41</v>
      </c>
      <c r="K10" s="66"/>
      <c r="L10" s="66"/>
      <c r="M10" s="65" t="s">
        <v>49</v>
      </c>
      <c r="N10" s="65" t="s">
        <v>49</v>
      </c>
      <c r="O10" s="102" t="s">
        <v>49</v>
      </c>
      <c r="P10" s="95" t="s">
        <v>45</v>
      </c>
      <c r="Q10" s="65" t="s">
        <v>49</v>
      </c>
      <c r="R10" s="66"/>
      <c r="S10" s="66"/>
      <c r="T10" s="65" t="s">
        <v>49</v>
      </c>
      <c r="U10" s="65" t="s">
        <v>49</v>
      </c>
      <c r="V10" s="65" t="s">
        <v>49</v>
      </c>
      <c r="W10" s="80" t="s">
        <v>56</v>
      </c>
      <c r="X10" s="80" t="s">
        <v>161</v>
      </c>
      <c r="Y10" s="66"/>
      <c r="Z10" s="66"/>
      <c r="AA10" s="65" t="s">
        <v>49</v>
      </c>
      <c r="AB10" s="65" t="s">
        <v>49</v>
      </c>
      <c r="AC10" s="8" t="s">
        <v>49</v>
      </c>
      <c r="AD10" s="8" t="s">
        <v>49</v>
      </c>
      <c r="AE10" s="8" t="s">
        <v>49</v>
      </c>
      <c r="AF10" s="84"/>
      <c r="AG10" s="46">
        <f t="shared" si="7"/>
        <v>18</v>
      </c>
      <c r="AH10" s="111">
        <f t="shared" si="8"/>
        <v>0</v>
      </c>
      <c r="AI10" s="111">
        <f t="shared" si="9"/>
        <v>0</v>
      </c>
      <c r="AJ10" s="47">
        <f t="shared" si="0"/>
        <v>0</v>
      </c>
      <c r="AK10" s="47">
        <f t="shared" si="1"/>
        <v>9</v>
      </c>
      <c r="AL10" s="47">
        <f t="shared" si="2"/>
        <v>2</v>
      </c>
      <c r="AM10" s="47">
        <f t="shared" si="3"/>
        <v>1</v>
      </c>
      <c r="AN10" s="47">
        <f t="shared" si="4"/>
        <v>0</v>
      </c>
      <c r="AO10" s="47">
        <f t="shared" si="5"/>
        <v>1</v>
      </c>
      <c r="AP10" s="48">
        <f t="shared" si="6"/>
        <v>0</v>
      </c>
      <c r="AQ10" s="49">
        <f t="shared" si="10"/>
        <v>31</v>
      </c>
      <c r="AR10" s="13"/>
      <c r="AS10" s="13"/>
      <c r="AT10" s="32"/>
    </row>
    <row r="11" spans="1:46" ht="14.45" customHeight="1" thickBot="1" x14ac:dyDescent="0.35">
      <c r="A11" s="15" t="s">
        <v>16</v>
      </c>
      <c r="B11" s="26" t="s">
        <v>49</v>
      </c>
      <c r="C11" s="12" t="s">
        <v>49</v>
      </c>
      <c r="D11" s="42"/>
      <c r="E11" s="42"/>
      <c r="F11" s="60" t="s">
        <v>42</v>
      </c>
      <c r="G11" s="60" t="s">
        <v>75</v>
      </c>
      <c r="H11" s="109" t="s">
        <v>49</v>
      </c>
      <c r="I11" s="62" t="s">
        <v>64</v>
      </c>
      <c r="J11" s="12" t="s">
        <v>160</v>
      </c>
      <c r="K11" s="42"/>
      <c r="L11" s="42"/>
      <c r="M11" s="12" t="s">
        <v>49</v>
      </c>
      <c r="N11" s="12" t="s">
        <v>49</v>
      </c>
      <c r="O11" s="12" t="s">
        <v>49</v>
      </c>
      <c r="P11" s="12" t="s">
        <v>49</v>
      </c>
      <c r="Q11" s="12" t="s">
        <v>49</v>
      </c>
      <c r="R11" s="42"/>
      <c r="S11" s="42"/>
      <c r="T11" s="12" t="s">
        <v>49</v>
      </c>
      <c r="U11" s="12" t="s">
        <v>49</v>
      </c>
      <c r="V11" s="12" t="s">
        <v>49</v>
      </c>
      <c r="W11" s="12" t="s">
        <v>49</v>
      </c>
      <c r="X11" s="12" t="s">
        <v>49</v>
      </c>
      <c r="Y11" s="42"/>
      <c r="Z11" s="42"/>
      <c r="AA11" s="12" t="s">
        <v>49</v>
      </c>
      <c r="AB11" s="12" t="s">
        <v>49</v>
      </c>
      <c r="AC11" s="12" t="s">
        <v>49</v>
      </c>
      <c r="AD11" s="12" t="s">
        <v>49</v>
      </c>
      <c r="AE11" s="68" t="s">
        <v>49</v>
      </c>
      <c r="AF11" s="85"/>
      <c r="AG11" s="46">
        <f t="shared" si="7"/>
        <v>19</v>
      </c>
      <c r="AH11" s="111">
        <f t="shared" si="8"/>
        <v>0</v>
      </c>
      <c r="AI11" s="111">
        <f t="shared" si="9"/>
        <v>0</v>
      </c>
      <c r="AJ11" s="47">
        <f t="shared" si="0"/>
        <v>0</v>
      </c>
      <c r="AK11" s="47">
        <f t="shared" si="1"/>
        <v>9</v>
      </c>
      <c r="AL11" s="47">
        <f t="shared" si="2"/>
        <v>2</v>
      </c>
      <c r="AM11" s="47">
        <f t="shared" si="3"/>
        <v>0</v>
      </c>
      <c r="AN11" s="47">
        <f t="shared" si="4"/>
        <v>0</v>
      </c>
      <c r="AO11" s="47">
        <f t="shared" si="5"/>
        <v>1</v>
      </c>
      <c r="AP11" s="48">
        <f t="shared" si="6"/>
        <v>0</v>
      </c>
      <c r="AQ11" s="49">
        <f t="shared" si="10"/>
        <v>31</v>
      </c>
      <c r="AR11" s="13"/>
      <c r="AS11" s="13"/>
    </row>
    <row r="12" spans="1:46" ht="14.45" customHeight="1" thickBot="1" x14ac:dyDescent="0.35">
      <c r="A12" s="5" t="s">
        <v>11</v>
      </c>
      <c r="B12" s="105" t="s">
        <v>49</v>
      </c>
      <c r="C12" s="95" t="s">
        <v>8</v>
      </c>
      <c r="D12" s="66"/>
      <c r="E12" s="66"/>
      <c r="F12" s="65" t="s">
        <v>49</v>
      </c>
      <c r="G12" s="65" t="s">
        <v>49</v>
      </c>
      <c r="H12" s="65" t="s">
        <v>49</v>
      </c>
      <c r="I12" s="65" t="s">
        <v>49</v>
      </c>
      <c r="J12" s="65" t="s">
        <v>49</v>
      </c>
      <c r="K12" s="66"/>
      <c r="L12" s="66"/>
      <c r="M12" s="65" t="s">
        <v>49</v>
      </c>
      <c r="N12" s="65" t="s">
        <v>49</v>
      </c>
      <c r="O12" s="65" t="s">
        <v>49</v>
      </c>
      <c r="P12" s="65" t="s">
        <v>49</v>
      </c>
      <c r="Q12" s="65" t="s">
        <v>49</v>
      </c>
      <c r="R12" s="66"/>
      <c r="S12" s="66"/>
      <c r="T12" s="65" t="s">
        <v>49</v>
      </c>
      <c r="U12" s="65" t="s">
        <v>49</v>
      </c>
      <c r="V12" s="65" t="s">
        <v>49</v>
      </c>
      <c r="W12" s="65" t="s">
        <v>49</v>
      </c>
      <c r="X12" s="65" t="s">
        <v>49</v>
      </c>
      <c r="Y12" s="66"/>
      <c r="Z12" s="66"/>
      <c r="AA12" s="65" t="s">
        <v>49</v>
      </c>
      <c r="AB12" s="65" t="s">
        <v>49</v>
      </c>
      <c r="AC12" s="65" t="s">
        <v>49</v>
      </c>
      <c r="AD12" s="65" t="s">
        <v>49</v>
      </c>
      <c r="AE12" s="65" t="s">
        <v>49</v>
      </c>
      <c r="AF12" s="83"/>
      <c r="AG12" s="46">
        <f t="shared" si="7"/>
        <v>21</v>
      </c>
      <c r="AH12" s="111">
        <f t="shared" si="8"/>
        <v>0</v>
      </c>
      <c r="AI12" s="111">
        <f t="shared" si="9"/>
        <v>0</v>
      </c>
      <c r="AJ12" s="47">
        <f t="shared" si="0"/>
        <v>0</v>
      </c>
      <c r="AK12" s="47">
        <f t="shared" si="1"/>
        <v>9</v>
      </c>
      <c r="AL12" s="47">
        <f t="shared" si="2"/>
        <v>0</v>
      </c>
      <c r="AM12" s="47">
        <f t="shared" si="3"/>
        <v>0</v>
      </c>
      <c r="AN12" s="47">
        <f t="shared" si="4"/>
        <v>0</v>
      </c>
      <c r="AO12" s="47">
        <f t="shared" si="5"/>
        <v>1</v>
      </c>
      <c r="AP12" s="48">
        <f t="shared" si="6"/>
        <v>0</v>
      </c>
      <c r="AQ12" s="49">
        <f t="shared" si="10"/>
        <v>31</v>
      </c>
      <c r="AR12" s="13"/>
      <c r="AS12" s="13"/>
      <c r="AT12" s="33"/>
    </row>
    <row r="13" spans="1:46" ht="14.45" customHeight="1" thickBot="1" x14ac:dyDescent="0.35">
      <c r="A13" s="2" t="s">
        <v>5</v>
      </c>
      <c r="B13" s="64" t="s">
        <v>47</v>
      </c>
      <c r="C13" s="64" t="s">
        <v>49</v>
      </c>
      <c r="D13" s="66" t="s">
        <v>47</v>
      </c>
      <c r="E13" s="69"/>
      <c r="F13" s="65" t="s">
        <v>47</v>
      </c>
      <c r="G13" s="105" t="s">
        <v>47</v>
      </c>
      <c r="H13" s="97" t="s">
        <v>8</v>
      </c>
      <c r="I13" s="65"/>
      <c r="J13" s="65"/>
      <c r="K13" s="69" t="s">
        <v>47</v>
      </c>
      <c r="L13" s="69" t="s">
        <v>49</v>
      </c>
      <c r="M13" s="64"/>
      <c r="N13" s="64" t="s">
        <v>47</v>
      </c>
      <c r="O13" s="65" t="s">
        <v>47</v>
      </c>
      <c r="P13" s="64"/>
      <c r="Q13" s="64" t="s">
        <v>47</v>
      </c>
      <c r="R13" s="69" t="s">
        <v>124</v>
      </c>
      <c r="S13" s="66" t="s">
        <v>47</v>
      </c>
      <c r="T13" s="65" t="s">
        <v>47</v>
      </c>
      <c r="U13" s="65" t="s">
        <v>49</v>
      </c>
      <c r="V13" s="64"/>
      <c r="W13" s="64" t="s">
        <v>47</v>
      </c>
      <c r="X13" s="64" t="s">
        <v>47</v>
      </c>
      <c r="Y13" s="66"/>
      <c r="Z13" s="69" t="s">
        <v>47</v>
      </c>
      <c r="AA13" s="65" t="s">
        <v>47</v>
      </c>
      <c r="AB13" s="65"/>
      <c r="AC13" s="65" t="s">
        <v>49</v>
      </c>
      <c r="AD13" s="64" t="s">
        <v>47</v>
      </c>
      <c r="AE13" s="64"/>
      <c r="AF13" s="93" t="s">
        <v>0</v>
      </c>
      <c r="AG13" s="46">
        <f t="shared" si="7"/>
        <v>5</v>
      </c>
      <c r="AH13" s="111">
        <f t="shared" si="8"/>
        <v>15</v>
      </c>
      <c r="AI13" s="111">
        <f t="shared" si="9"/>
        <v>0</v>
      </c>
      <c r="AJ13" s="47">
        <f t="shared" si="0"/>
        <v>0</v>
      </c>
      <c r="AK13" s="47">
        <f t="shared" si="1"/>
        <v>9</v>
      </c>
      <c r="AL13" s="47">
        <f t="shared" si="2"/>
        <v>0</v>
      </c>
      <c r="AM13" s="47">
        <f t="shared" si="3"/>
        <v>1</v>
      </c>
      <c r="AN13" s="47">
        <f t="shared" si="4"/>
        <v>0</v>
      </c>
      <c r="AO13" s="47">
        <f t="shared" si="5"/>
        <v>1</v>
      </c>
      <c r="AP13" s="48">
        <f t="shared" si="6"/>
        <v>0</v>
      </c>
      <c r="AQ13" s="49">
        <f t="shared" si="10"/>
        <v>31</v>
      </c>
      <c r="AR13" s="13"/>
      <c r="AS13" s="13"/>
      <c r="AT13" s="33"/>
    </row>
    <row r="14" spans="1:46" ht="14.45" customHeight="1" thickBot="1" x14ac:dyDescent="0.35">
      <c r="A14" s="4" t="s">
        <v>32</v>
      </c>
      <c r="B14" s="65"/>
      <c r="C14" s="64" t="s">
        <v>47</v>
      </c>
      <c r="D14" s="66" t="s">
        <v>49</v>
      </c>
      <c r="E14" s="66" t="s">
        <v>47</v>
      </c>
      <c r="F14" s="65"/>
      <c r="G14" s="65" t="s">
        <v>49</v>
      </c>
      <c r="H14" s="65" t="s">
        <v>47</v>
      </c>
      <c r="I14" s="65" t="s">
        <v>47</v>
      </c>
      <c r="J14" s="65" t="s">
        <v>159</v>
      </c>
      <c r="K14" s="66"/>
      <c r="L14" s="66" t="s">
        <v>47</v>
      </c>
      <c r="M14" s="102" t="s">
        <v>47</v>
      </c>
      <c r="N14" s="97" t="s">
        <v>125</v>
      </c>
      <c r="O14" s="64"/>
      <c r="P14" s="64" t="s">
        <v>47</v>
      </c>
      <c r="Q14" s="67" t="s">
        <v>0</v>
      </c>
      <c r="R14" s="66" t="s">
        <v>47</v>
      </c>
      <c r="S14" s="69"/>
      <c r="T14" s="65"/>
      <c r="U14" s="64" t="s">
        <v>47</v>
      </c>
      <c r="V14" s="64" t="s">
        <v>47</v>
      </c>
      <c r="W14" s="64" t="s">
        <v>49</v>
      </c>
      <c r="X14" s="65"/>
      <c r="Y14" s="69" t="s">
        <v>47</v>
      </c>
      <c r="Z14" s="66" t="s">
        <v>81</v>
      </c>
      <c r="AA14" s="64"/>
      <c r="AB14" s="65" t="s">
        <v>47</v>
      </c>
      <c r="AC14" s="64" t="s">
        <v>47</v>
      </c>
      <c r="AD14" s="65"/>
      <c r="AE14" s="64" t="s">
        <v>47</v>
      </c>
      <c r="AF14" s="86" t="s">
        <v>47</v>
      </c>
      <c r="AG14" s="46">
        <f t="shared" si="7"/>
        <v>5</v>
      </c>
      <c r="AH14" s="111">
        <f t="shared" si="8"/>
        <v>15</v>
      </c>
      <c r="AI14" s="111">
        <f t="shared" si="9"/>
        <v>0</v>
      </c>
      <c r="AJ14" s="47">
        <f t="shared" si="0"/>
        <v>0</v>
      </c>
      <c r="AK14" s="47">
        <f t="shared" si="1"/>
        <v>9</v>
      </c>
      <c r="AL14" s="47">
        <f t="shared" si="2"/>
        <v>0</v>
      </c>
      <c r="AM14" s="47">
        <f t="shared" si="3"/>
        <v>1</v>
      </c>
      <c r="AN14" s="47">
        <f t="shared" si="4"/>
        <v>0</v>
      </c>
      <c r="AO14" s="47">
        <f t="shared" si="5"/>
        <v>1</v>
      </c>
      <c r="AP14" s="48">
        <f t="shared" si="6"/>
        <v>0</v>
      </c>
      <c r="AQ14" s="49">
        <f t="shared" si="10"/>
        <v>31</v>
      </c>
      <c r="AR14" s="13"/>
      <c r="AS14" s="13"/>
      <c r="AT14" s="32"/>
    </row>
    <row r="15" spans="1:46" ht="14.45" customHeight="1" thickBot="1" x14ac:dyDescent="0.35">
      <c r="A15" s="2" t="s">
        <v>20</v>
      </c>
      <c r="B15" s="106" t="s">
        <v>49</v>
      </c>
      <c r="C15" s="96" t="s">
        <v>8</v>
      </c>
      <c r="D15" s="72"/>
      <c r="E15" s="73" t="s">
        <v>49</v>
      </c>
      <c r="F15" s="74" t="s">
        <v>49</v>
      </c>
      <c r="G15" s="70"/>
      <c r="H15" s="71" t="s">
        <v>49</v>
      </c>
      <c r="I15" s="70" t="s">
        <v>49</v>
      </c>
      <c r="J15" s="12" t="s">
        <v>49</v>
      </c>
      <c r="K15" s="115" t="s">
        <v>126</v>
      </c>
      <c r="L15" s="73"/>
      <c r="M15" s="70" t="s">
        <v>49</v>
      </c>
      <c r="N15" s="70" t="s">
        <v>49</v>
      </c>
      <c r="O15" s="71" t="s">
        <v>124</v>
      </c>
      <c r="P15" s="71" t="s">
        <v>49</v>
      </c>
      <c r="Q15" s="70" t="s">
        <v>49</v>
      </c>
      <c r="R15" s="72"/>
      <c r="S15" s="72"/>
      <c r="T15" s="71" t="s">
        <v>49</v>
      </c>
      <c r="U15" s="70"/>
      <c r="V15" s="71" t="s">
        <v>49</v>
      </c>
      <c r="W15" s="74" t="s">
        <v>163</v>
      </c>
      <c r="X15" s="71" t="s">
        <v>49</v>
      </c>
      <c r="Y15" s="72"/>
      <c r="Z15" s="72"/>
      <c r="AA15" s="75" t="s">
        <v>49</v>
      </c>
      <c r="AB15" s="75" t="s">
        <v>49</v>
      </c>
      <c r="AC15" s="75"/>
      <c r="AD15" s="71" t="s">
        <v>49</v>
      </c>
      <c r="AE15" s="71" t="s">
        <v>49</v>
      </c>
      <c r="AF15" s="87" t="s">
        <v>61</v>
      </c>
      <c r="AG15" s="46">
        <f t="shared" si="7"/>
        <v>20</v>
      </c>
      <c r="AH15" s="111">
        <f t="shared" si="8"/>
        <v>0</v>
      </c>
      <c r="AI15" s="111">
        <f t="shared" si="9"/>
        <v>0</v>
      </c>
      <c r="AJ15" s="47">
        <f t="shared" si="0"/>
        <v>0</v>
      </c>
      <c r="AK15" s="47">
        <f t="shared" si="1"/>
        <v>9</v>
      </c>
      <c r="AL15" s="47">
        <f t="shared" si="2"/>
        <v>0</v>
      </c>
      <c r="AM15" s="47">
        <f t="shared" si="3"/>
        <v>1</v>
      </c>
      <c r="AN15" s="47">
        <f t="shared" si="4"/>
        <v>0</v>
      </c>
      <c r="AO15" s="47">
        <f t="shared" si="5"/>
        <v>1</v>
      </c>
      <c r="AP15" s="48">
        <f t="shared" si="6"/>
        <v>0</v>
      </c>
      <c r="AQ15" s="49">
        <f t="shared" si="10"/>
        <v>31</v>
      </c>
      <c r="AR15" s="13"/>
      <c r="AS15" s="13"/>
      <c r="AT15" s="32"/>
    </row>
    <row r="16" spans="1:46" ht="14.45" customHeight="1" thickBot="1" x14ac:dyDescent="0.35">
      <c r="A16" s="50" t="s">
        <v>36</v>
      </c>
      <c r="B16" s="7" t="s">
        <v>46</v>
      </c>
      <c r="C16" s="76" t="s">
        <v>46</v>
      </c>
      <c r="D16" s="77"/>
      <c r="E16" s="77" t="s">
        <v>49</v>
      </c>
      <c r="F16" s="76" t="s">
        <v>49</v>
      </c>
      <c r="G16" s="76" t="s">
        <v>14</v>
      </c>
      <c r="H16" s="76"/>
      <c r="I16" s="76" t="s">
        <v>14</v>
      </c>
      <c r="J16" s="80" t="s">
        <v>126</v>
      </c>
      <c r="K16" s="77"/>
      <c r="L16" s="77" t="s">
        <v>49</v>
      </c>
      <c r="M16" s="76" t="s">
        <v>158</v>
      </c>
      <c r="N16" s="103" t="s">
        <v>166</v>
      </c>
      <c r="O16" s="98" t="s">
        <v>167</v>
      </c>
      <c r="P16" s="76"/>
      <c r="Q16" s="76" t="s">
        <v>14</v>
      </c>
      <c r="R16" s="77" t="s">
        <v>14</v>
      </c>
      <c r="S16" s="77"/>
      <c r="T16" s="76" t="s">
        <v>14</v>
      </c>
      <c r="U16" s="76" t="s">
        <v>14</v>
      </c>
      <c r="V16" s="76"/>
      <c r="W16" s="76"/>
      <c r="X16" s="94" t="s">
        <v>155</v>
      </c>
      <c r="Y16" s="94" t="s">
        <v>156</v>
      </c>
      <c r="Z16" s="77" t="s">
        <v>49</v>
      </c>
      <c r="AA16" s="76"/>
      <c r="AB16" s="76"/>
      <c r="AC16" s="76" t="s">
        <v>46</v>
      </c>
      <c r="AD16" s="76" t="s">
        <v>46</v>
      </c>
      <c r="AE16" s="76" t="s">
        <v>49</v>
      </c>
      <c r="AF16" s="88" t="s">
        <v>49</v>
      </c>
      <c r="AG16" s="46">
        <f t="shared" si="7"/>
        <v>7</v>
      </c>
      <c r="AH16" s="111">
        <f t="shared" si="8"/>
        <v>0</v>
      </c>
      <c r="AI16" s="111">
        <f t="shared" si="9"/>
        <v>5</v>
      </c>
      <c r="AJ16" s="47">
        <f t="shared" si="0"/>
        <v>6</v>
      </c>
      <c r="AK16" s="47">
        <f t="shared" si="1"/>
        <v>9</v>
      </c>
      <c r="AL16" s="47">
        <f t="shared" si="2"/>
        <v>0</v>
      </c>
      <c r="AM16" s="47">
        <f t="shared" si="3"/>
        <v>3</v>
      </c>
      <c r="AN16" s="47">
        <f t="shared" si="4"/>
        <v>0</v>
      </c>
      <c r="AO16" s="47">
        <f t="shared" si="5"/>
        <v>1</v>
      </c>
      <c r="AP16" s="48">
        <f t="shared" si="6"/>
        <v>0</v>
      </c>
      <c r="AQ16" s="49">
        <f t="shared" si="10"/>
        <v>31</v>
      </c>
      <c r="AR16" s="13"/>
      <c r="AS16" s="13"/>
    </row>
    <row r="17" spans="1:48" ht="14.45" customHeight="1" thickBot="1" x14ac:dyDescent="0.35">
      <c r="A17" s="51" t="s">
        <v>29</v>
      </c>
      <c r="B17" s="19"/>
      <c r="C17" s="8" t="s">
        <v>46</v>
      </c>
      <c r="D17" s="39" t="s">
        <v>49</v>
      </c>
      <c r="E17" s="39" t="s">
        <v>14</v>
      </c>
      <c r="F17" s="115" t="s">
        <v>126</v>
      </c>
      <c r="G17" s="115" t="s">
        <v>126</v>
      </c>
      <c r="H17" s="8" t="s">
        <v>46</v>
      </c>
      <c r="I17" s="8"/>
      <c r="J17" s="8" t="s">
        <v>14</v>
      </c>
      <c r="K17" s="39"/>
      <c r="L17" s="39" t="s">
        <v>46</v>
      </c>
      <c r="M17" s="8" t="s">
        <v>49</v>
      </c>
      <c r="N17" s="8"/>
      <c r="O17" s="8" t="s">
        <v>49</v>
      </c>
      <c r="P17" s="8" t="s">
        <v>49</v>
      </c>
      <c r="Q17" s="8" t="s">
        <v>14</v>
      </c>
      <c r="R17" s="39"/>
      <c r="S17" s="39" t="s">
        <v>49</v>
      </c>
      <c r="T17" s="8" t="s">
        <v>49</v>
      </c>
      <c r="U17" s="8"/>
      <c r="V17" s="8" t="s">
        <v>14</v>
      </c>
      <c r="W17" s="8" t="s">
        <v>14</v>
      </c>
      <c r="X17" s="8"/>
      <c r="Y17" s="39" t="s">
        <v>46</v>
      </c>
      <c r="Z17" s="39" t="s">
        <v>46</v>
      </c>
      <c r="AA17" s="8" t="s">
        <v>49</v>
      </c>
      <c r="AB17" s="8" t="s">
        <v>49</v>
      </c>
      <c r="AC17" s="8" t="s">
        <v>14</v>
      </c>
      <c r="AD17" s="8"/>
      <c r="AE17" s="8" t="s">
        <v>46</v>
      </c>
      <c r="AF17" s="89"/>
      <c r="AG17" s="46">
        <f t="shared" si="7"/>
        <v>8</v>
      </c>
      <c r="AH17" s="111">
        <f t="shared" si="8"/>
        <v>0</v>
      </c>
      <c r="AI17" s="111">
        <f t="shared" si="9"/>
        <v>6</v>
      </c>
      <c r="AJ17" s="47">
        <f t="shared" si="0"/>
        <v>6</v>
      </c>
      <c r="AK17" s="47">
        <f t="shared" si="1"/>
        <v>9</v>
      </c>
      <c r="AL17" s="47">
        <f t="shared" si="2"/>
        <v>0</v>
      </c>
      <c r="AM17" s="47">
        <f t="shared" si="3"/>
        <v>2</v>
      </c>
      <c r="AN17" s="47">
        <f t="shared" si="4"/>
        <v>0</v>
      </c>
      <c r="AO17" s="47">
        <f t="shared" si="5"/>
        <v>0</v>
      </c>
      <c r="AP17" s="48">
        <f t="shared" si="6"/>
        <v>0</v>
      </c>
      <c r="AQ17" s="49">
        <f t="shared" si="10"/>
        <v>31</v>
      </c>
    </row>
    <row r="18" spans="1:48" ht="14.45" customHeight="1" thickBot="1" x14ac:dyDescent="0.35">
      <c r="A18" s="51" t="s">
        <v>28</v>
      </c>
      <c r="B18" s="19" t="s">
        <v>14</v>
      </c>
      <c r="C18" s="8" t="s">
        <v>14</v>
      </c>
      <c r="D18" s="39"/>
      <c r="E18" s="39" t="s">
        <v>46</v>
      </c>
      <c r="F18" s="8" t="s">
        <v>46</v>
      </c>
      <c r="G18" s="8"/>
      <c r="H18" s="104" t="s">
        <v>49</v>
      </c>
      <c r="I18" s="63" t="s">
        <v>8</v>
      </c>
      <c r="J18" s="8" t="s">
        <v>49</v>
      </c>
      <c r="K18" s="39" t="s">
        <v>14</v>
      </c>
      <c r="L18" s="39"/>
      <c r="M18" s="8"/>
      <c r="N18" s="8" t="s">
        <v>14</v>
      </c>
      <c r="O18" s="8" t="s">
        <v>14</v>
      </c>
      <c r="P18" s="8"/>
      <c r="Q18" s="8" t="s">
        <v>46</v>
      </c>
      <c r="R18" s="39" t="s">
        <v>168</v>
      </c>
      <c r="S18" s="39" t="s">
        <v>49</v>
      </c>
      <c r="T18" s="8"/>
      <c r="U18" s="8" t="s">
        <v>46</v>
      </c>
      <c r="V18" s="8" t="s">
        <v>46</v>
      </c>
      <c r="W18" s="8" t="s">
        <v>49</v>
      </c>
      <c r="X18" s="8" t="s">
        <v>49</v>
      </c>
      <c r="Y18" s="39"/>
      <c r="Z18" s="115" t="s">
        <v>126</v>
      </c>
      <c r="AA18" s="115" t="s">
        <v>126</v>
      </c>
      <c r="AB18" s="115" t="s">
        <v>126</v>
      </c>
      <c r="AC18" s="8" t="s">
        <v>49</v>
      </c>
      <c r="AD18" s="8" t="s">
        <v>14</v>
      </c>
      <c r="AE18" s="8"/>
      <c r="AF18" s="89"/>
      <c r="AG18" s="46">
        <f t="shared" si="7"/>
        <v>6</v>
      </c>
      <c r="AH18" s="111">
        <f t="shared" si="8"/>
        <v>0</v>
      </c>
      <c r="AI18" s="111">
        <f t="shared" si="9"/>
        <v>6</v>
      </c>
      <c r="AJ18" s="47">
        <f t="shared" si="0"/>
        <v>6</v>
      </c>
      <c r="AK18" s="47">
        <f t="shared" si="1"/>
        <v>9</v>
      </c>
      <c r="AL18" s="47">
        <f t="shared" si="2"/>
        <v>0</v>
      </c>
      <c r="AM18" s="47">
        <f t="shared" si="3"/>
        <v>3</v>
      </c>
      <c r="AN18" s="47">
        <f t="shared" si="4"/>
        <v>0</v>
      </c>
      <c r="AO18" s="47">
        <f t="shared" si="5"/>
        <v>1</v>
      </c>
      <c r="AP18" s="48">
        <f t="shared" si="6"/>
        <v>0</v>
      </c>
      <c r="AQ18" s="49">
        <f t="shared" si="10"/>
        <v>31</v>
      </c>
    </row>
    <row r="19" spans="1:48" ht="14.45" customHeight="1" thickBot="1" x14ac:dyDescent="0.35">
      <c r="A19" s="51" t="s">
        <v>7</v>
      </c>
      <c r="B19" s="19"/>
      <c r="C19" s="8"/>
      <c r="D19" s="39" t="s">
        <v>49</v>
      </c>
      <c r="E19" s="39" t="s">
        <v>49</v>
      </c>
      <c r="F19" s="8" t="s">
        <v>14</v>
      </c>
      <c r="G19" s="8" t="s">
        <v>14</v>
      </c>
      <c r="H19" s="8"/>
      <c r="I19" s="8" t="s">
        <v>46</v>
      </c>
      <c r="J19" s="8" t="s">
        <v>46</v>
      </c>
      <c r="K19" s="39"/>
      <c r="L19" s="39" t="s">
        <v>49</v>
      </c>
      <c r="M19" s="8" t="s">
        <v>49</v>
      </c>
      <c r="N19" s="8" t="s">
        <v>46</v>
      </c>
      <c r="O19" s="8" t="s">
        <v>46</v>
      </c>
      <c r="P19" s="8"/>
      <c r="Q19" s="8"/>
      <c r="R19" s="39" t="s">
        <v>49</v>
      </c>
      <c r="S19" s="39" t="s">
        <v>14</v>
      </c>
      <c r="T19" s="8"/>
      <c r="U19" s="8" t="s">
        <v>46</v>
      </c>
      <c r="V19" s="115" t="s">
        <v>126</v>
      </c>
      <c r="W19" s="115" t="s">
        <v>126</v>
      </c>
      <c r="X19" s="8" t="s">
        <v>14</v>
      </c>
      <c r="Y19" s="39" t="s">
        <v>14</v>
      </c>
      <c r="Z19" s="39"/>
      <c r="AA19" s="8" t="s">
        <v>46</v>
      </c>
      <c r="AB19" s="8" t="s">
        <v>49</v>
      </c>
      <c r="AC19" s="61" t="s">
        <v>151</v>
      </c>
      <c r="AD19" s="8" t="s">
        <v>49</v>
      </c>
      <c r="AE19" s="8" t="s">
        <v>14</v>
      </c>
      <c r="AF19" s="89"/>
      <c r="AG19" s="46">
        <f t="shared" si="7"/>
        <v>7</v>
      </c>
      <c r="AH19" s="111">
        <f t="shared" si="8"/>
        <v>0</v>
      </c>
      <c r="AI19" s="111">
        <f t="shared" si="9"/>
        <v>6</v>
      </c>
      <c r="AJ19" s="47">
        <f t="shared" si="0"/>
        <v>6</v>
      </c>
      <c r="AK19" s="47">
        <f t="shared" si="1"/>
        <v>9</v>
      </c>
      <c r="AL19" s="47">
        <f t="shared" si="2"/>
        <v>0</v>
      </c>
      <c r="AM19" s="47">
        <f t="shared" si="3"/>
        <v>3</v>
      </c>
      <c r="AN19" s="47">
        <f t="shared" si="4"/>
        <v>0</v>
      </c>
      <c r="AO19" s="47">
        <f t="shared" si="5"/>
        <v>0</v>
      </c>
      <c r="AP19" s="48">
        <f t="shared" si="6"/>
        <v>0</v>
      </c>
      <c r="AQ19" s="49">
        <f t="shared" si="10"/>
        <v>31</v>
      </c>
    </row>
    <row r="20" spans="1:48" ht="14.45" customHeight="1" thickBot="1" x14ac:dyDescent="0.35">
      <c r="A20" s="51" t="s">
        <v>22</v>
      </c>
      <c r="B20" s="107" t="s">
        <v>46</v>
      </c>
      <c r="C20" s="63" t="s">
        <v>8</v>
      </c>
      <c r="D20" s="39" t="s">
        <v>14</v>
      </c>
      <c r="E20" s="39" t="s">
        <v>14</v>
      </c>
      <c r="F20" s="8"/>
      <c r="G20" s="8" t="s">
        <v>46</v>
      </c>
      <c r="H20" s="8" t="s">
        <v>46</v>
      </c>
      <c r="I20" s="8" t="s">
        <v>14</v>
      </c>
      <c r="J20" s="8"/>
      <c r="K20" s="39" t="s">
        <v>49</v>
      </c>
      <c r="L20" s="39"/>
      <c r="M20" s="8" t="s">
        <v>46</v>
      </c>
      <c r="N20" s="8" t="s">
        <v>49</v>
      </c>
      <c r="O20" s="8" t="s">
        <v>49</v>
      </c>
      <c r="P20" s="8" t="s">
        <v>14</v>
      </c>
      <c r="Q20" s="8"/>
      <c r="R20" s="39"/>
      <c r="S20" s="39" t="s">
        <v>49</v>
      </c>
      <c r="T20" s="8" t="s">
        <v>49</v>
      </c>
      <c r="U20" s="8"/>
      <c r="V20" s="8" t="s">
        <v>46</v>
      </c>
      <c r="W20" s="8"/>
      <c r="X20" s="8" t="s">
        <v>49</v>
      </c>
      <c r="Y20" s="39" t="s">
        <v>49</v>
      </c>
      <c r="Z20" s="39" t="s">
        <v>14</v>
      </c>
      <c r="AA20" s="8" t="s">
        <v>14</v>
      </c>
      <c r="AB20" s="8"/>
      <c r="AC20" s="8"/>
      <c r="AD20" s="61" t="s">
        <v>18</v>
      </c>
      <c r="AE20" s="115" t="s">
        <v>126</v>
      </c>
      <c r="AF20" s="89" t="s">
        <v>46</v>
      </c>
      <c r="AG20" s="46">
        <f t="shared" si="7"/>
        <v>7</v>
      </c>
      <c r="AH20" s="111">
        <f t="shared" si="8"/>
        <v>0</v>
      </c>
      <c r="AI20" s="111">
        <f t="shared" si="9"/>
        <v>6</v>
      </c>
      <c r="AJ20" s="47">
        <f t="shared" si="0"/>
        <v>6</v>
      </c>
      <c r="AK20" s="47">
        <f t="shared" si="1"/>
        <v>9</v>
      </c>
      <c r="AL20" s="47">
        <f t="shared" si="2"/>
        <v>0</v>
      </c>
      <c r="AM20" s="47">
        <f t="shared" si="3"/>
        <v>1</v>
      </c>
      <c r="AN20" s="47">
        <f t="shared" si="4"/>
        <v>1</v>
      </c>
      <c r="AO20" s="47">
        <f t="shared" si="5"/>
        <v>1</v>
      </c>
      <c r="AP20" s="48">
        <f t="shared" si="6"/>
        <v>0</v>
      </c>
      <c r="AQ20" s="49">
        <f t="shared" si="10"/>
        <v>31</v>
      </c>
    </row>
    <row r="21" spans="1:48" ht="14.45" customHeight="1" thickBot="1" x14ac:dyDescent="0.35">
      <c r="A21" s="51" t="s">
        <v>50</v>
      </c>
      <c r="B21" s="107" t="s">
        <v>46</v>
      </c>
      <c r="C21" s="63" t="s">
        <v>8</v>
      </c>
      <c r="D21" s="39"/>
      <c r="E21" s="39"/>
      <c r="F21" s="8" t="s">
        <v>14</v>
      </c>
      <c r="G21" s="8"/>
      <c r="H21" s="8" t="s">
        <v>14</v>
      </c>
      <c r="I21" s="8"/>
      <c r="J21" s="8" t="s">
        <v>46</v>
      </c>
      <c r="K21" s="39" t="s">
        <v>46</v>
      </c>
      <c r="L21" s="39" t="s">
        <v>46</v>
      </c>
      <c r="M21" s="8"/>
      <c r="N21" s="8" t="s">
        <v>14</v>
      </c>
      <c r="O21" s="8" t="s">
        <v>14</v>
      </c>
      <c r="P21" s="8"/>
      <c r="Q21" s="8" t="s">
        <v>49</v>
      </c>
      <c r="R21" s="39" t="s">
        <v>49</v>
      </c>
      <c r="S21" s="39" t="s">
        <v>46</v>
      </c>
      <c r="T21" s="8" t="s">
        <v>14</v>
      </c>
      <c r="U21" s="8"/>
      <c r="V21" s="8" t="s">
        <v>49</v>
      </c>
      <c r="W21" s="8" t="s">
        <v>46</v>
      </c>
      <c r="X21" s="8" t="s">
        <v>46</v>
      </c>
      <c r="Y21" s="115" t="s">
        <v>126</v>
      </c>
      <c r="Z21" s="39"/>
      <c r="AA21" s="8" t="s">
        <v>49</v>
      </c>
      <c r="AB21" s="8" t="s">
        <v>49</v>
      </c>
      <c r="AC21" s="8" t="s">
        <v>49</v>
      </c>
      <c r="AD21" s="8" t="s">
        <v>49</v>
      </c>
      <c r="AE21" s="8" t="s">
        <v>14</v>
      </c>
      <c r="AF21" s="89"/>
      <c r="AG21" s="46">
        <f t="shared" si="7"/>
        <v>7</v>
      </c>
      <c r="AH21" s="111">
        <f t="shared" si="8"/>
        <v>0</v>
      </c>
      <c r="AI21" s="111">
        <f t="shared" si="9"/>
        <v>7</v>
      </c>
      <c r="AJ21" s="47">
        <f t="shared" si="0"/>
        <v>6</v>
      </c>
      <c r="AK21" s="47">
        <f t="shared" si="1"/>
        <v>9</v>
      </c>
      <c r="AL21" s="47">
        <f t="shared" si="2"/>
        <v>0</v>
      </c>
      <c r="AM21" s="47">
        <f t="shared" si="3"/>
        <v>1</v>
      </c>
      <c r="AN21" s="47">
        <f t="shared" si="4"/>
        <v>0</v>
      </c>
      <c r="AO21" s="47">
        <f t="shared" si="5"/>
        <v>1</v>
      </c>
      <c r="AP21" s="48">
        <f t="shared" si="6"/>
        <v>0</v>
      </c>
      <c r="AQ21" s="49">
        <f t="shared" si="10"/>
        <v>31</v>
      </c>
    </row>
    <row r="22" spans="1:48" ht="14.45" customHeight="1" thickBot="1" x14ac:dyDescent="0.35">
      <c r="A22" s="51" t="s">
        <v>69</v>
      </c>
      <c r="B22" s="107" t="s">
        <v>49</v>
      </c>
      <c r="C22" s="63" t="s">
        <v>8</v>
      </c>
      <c r="D22" s="39" t="s">
        <v>14</v>
      </c>
      <c r="E22" s="39"/>
      <c r="F22" s="8" t="s">
        <v>46</v>
      </c>
      <c r="G22" s="8"/>
      <c r="H22" s="8" t="s">
        <v>14</v>
      </c>
      <c r="I22" s="8"/>
      <c r="J22" s="8" t="s">
        <v>49</v>
      </c>
      <c r="K22" s="39" t="s">
        <v>49</v>
      </c>
      <c r="L22" s="39" t="s">
        <v>14</v>
      </c>
      <c r="M22" s="8" t="s">
        <v>14</v>
      </c>
      <c r="N22" s="8"/>
      <c r="O22" s="8"/>
      <c r="P22" s="8" t="s">
        <v>46</v>
      </c>
      <c r="Q22" s="8" t="s">
        <v>46</v>
      </c>
      <c r="R22" s="115" t="s">
        <v>126</v>
      </c>
      <c r="S22" s="115" t="s">
        <v>126</v>
      </c>
      <c r="T22" s="8" t="s">
        <v>49</v>
      </c>
      <c r="U22" s="8" t="s">
        <v>49</v>
      </c>
      <c r="V22" s="8"/>
      <c r="W22" s="8" t="s">
        <v>14</v>
      </c>
      <c r="X22" s="8"/>
      <c r="Y22" s="39" t="s">
        <v>46</v>
      </c>
      <c r="Z22" s="39" t="s">
        <v>46</v>
      </c>
      <c r="AA22" s="8" t="s">
        <v>46</v>
      </c>
      <c r="AB22" s="8" t="s">
        <v>14</v>
      </c>
      <c r="AC22" s="8"/>
      <c r="AD22" s="8"/>
      <c r="AE22" s="8" t="s">
        <v>49</v>
      </c>
      <c r="AF22" s="89" t="s">
        <v>49</v>
      </c>
      <c r="AG22" s="46">
        <f t="shared" si="7"/>
        <v>7</v>
      </c>
      <c r="AH22" s="111">
        <f t="shared" si="8"/>
        <v>0</v>
      </c>
      <c r="AI22" s="111">
        <f t="shared" si="9"/>
        <v>6</v>
      </c>
      <c r="AJ22" s="47">
        <f t="shared" si="0"/>
        <v>6</v>
      </c>
      <c r="AK22" s="47">
        <f t="shared" si="1"/>
        <v>9</v>
      </c>
      <c r="AL22" s="47">
        <f t="shared" si="2"/>
        <v>0</v>
      </c>
      <c r="AM22" s="47">
        <f t="shared" si="3"/>
        <v>2</v>
      </c>
      <c r="AN22" s="47">
        <f t="shared" si="4"/>
        <v>0</v>
      </c>
      <c r="AO22" s="47">
        <f t="shared" si="5"/>
        <v>1</v>
      </c>
      <c r="AP22" s="48">
        <f t="shared" si="6"/>
        <v>0</v>
      </c>
      <c r="AQ22" s="49">
        <f t="shared" si="10"/>
        <v>31</v>
      </c>
    </row>
    <row r="23" spans="1:48" ht="14.45" customHeight="1" thickBot="1" x14ac:dyDescent="0.35">
      <c r="A23" s="51" t="s">
        <v>70</v>
      </c>
      <c r="B23" s="19" t="s">
        <v>49</v>
      </c>
      <c r="C23" s="8" t="s">
        <v>49</v>
      </c>
      <c r="D23" s="115" t="s">
        <v>126</v>
      </c>
      <c r="E23" s="61" t="s">
        <v>23</v>
      </c>
      <c r="F23" s="61" t="s">
        <v>23</v>
      </c>
      <c r="G23" s="61" t="s">
        <v>23</v>
      </c>
      <c r="H23" s="8"/>
      <c r="I23" s="61" t="s">
        <v>23</v>
      </c>
      <c r="J23" s="8"/>
      <c r="K23" s="61" t="s">
        <v>23</v>
      </c>
      <c r="L23" s="39" t="s">
        <v>14</v>
      </c>
      <c r="M23" s="8" t="s">
        <v>14</v>
      </c>
      <c r="N23" s="8"/>
      <c r="O23" s="8" t="s">
        <v>46</v>
      </c>
      <c r="P23" s="8" t="s">
        <v>168</v>
      </c>
      <c r="Q23" s="104" t="s">
        <v>49</v>
      </c>
      <c r="R23" s="63" t="s">
        <v>169</v>
      </c>
      <c r="S23" s="39"/>
      <c r="T23" s="8" t="s">
        <v>46</v>
      </c>
      <c r="U23" s="8" t="s">
        <v>14</v>
      </c>
      <c r="V23" s="8" t="s">
        <v>14</v>
      </c>
      <c r="W23" s="8"/>
      <c r="X23" s="8"/>
      <c r="Y23" s="39" t="s">
        <v>49</v>
      </c>
      <c r="Z23" s="39" t="s">
        <v>49</v>
      </c>
      <c r="AA23" s="8"/>
      <c r="AB23" s="8" t="s">
        <v>46</v>
      </c>
      <c r="AC23" s="8" t="s">
        <v>14</v>
      </c>
      <c r="AD23" s="8"/>
      <c r="AE23" s="8"/>
      <c r="AF23" s="89" t="s">
        <v>46</v>
      </c>
      <c r="AG23" s="46">
        <f t="shared" si="7"/>
        <v>5</v>
      </c>
      <c r="AH23" s="111">
        <f t="shared" si="8"/>
        <v>0</v>
      </c>
      <c r="AI23" s="111">
        <f t="shared" si="9"/>
        <v>5</v>
      </c>
      <c r="AJ23" s="47">
        <f t="shared" si="0"/>
        <v>5</v>
      </c>
      <c r="AK23" s="47">
        <f t="shared" si="1"/>
        <v>9</v>
      </c>
      <c r="AL23" s="47">
        <f t="shared" si="2"/>
        <v>0</v>
      </c>
      <c r="AM23" s="47">
        <f t="shared" si="3"/>
        <v>1</v>
      </c>
      <c r="AN23" s="47">
        <f t="shared" si="4"/>
        <v>0</v>
      </c>
      <c r="AO23" s="47">
        <f t="shared" si="5"/>
        <v>6</v>
      </c>
      <c r="AP23" s="48">
        <f t="shared" si="6"/>
        <v>0</v>
      </c>
      <c r="AQ23" s="49">
        <f t="shared" si="10"/>
        <v>31</v>
      </c>
    </row>
    <row r="24" spans="1:48" ht="14.45" customHeight="1" thickBot="1" x14ac:dyDescent="0.35">
      <c r="A24" s="51" t="s">
        <v>71</v>
      </c>
      <c r="B24" s="19"/>
      <c r="C24" s="8" t="s">
        <v>49</v>
      </c>
      <c r="D24" s="39" t="s">
        <v>46</v>
      </c>
      <c r="E24" s="115" t="s">
        <v>126</v>
      </c>
      <c r="F24" s="61" t="s">
        <v>18</v>
      </c>
      <c r="G24" s="8" t="s">
        <v>49</v>
      </c>
      <c r="H24" s="8"/>
      <c r="I24" s="8" t="s">
        <v>46</v>
      </c>
      <c r="J24" s="8" t="s">
        <v>49</v>
      </c>
      <c r="K24" s="39" t="s">
        <v>14</v>
      </c>
      <c r="L24" s="39"/>
      <c r="M24" s="8"/>
      <c r="N24" s="104" t="s">
        <v>49</v>
      </c>
      <c r="O24" s="63" t="s">
        <v>8</v>
      </c>
      <c r="P24" s="8" t="s">
        <v>49</v>
      </c>
      <c r="Q24" s="8"/>
      <c r="R24" s="39" t="s">
        <v>14</v>
      </c>
      <c r="S24" s="39" t="s">
        <v>14</v>
      </c>
      <c r="T24" s="8"/>
      <c r="U24" s="8" t="s">
        <v>49</v>
      </c>
      <c r="V24" s="61" t="s">
        <v>157</v>
      </c>
      <c r="W24" s="8" t="s">
        <v>46</v>
      </c>
      <c r="X24" s="8" t="s">
        <v>46</v>
      </c>
      <c r="Y24" s="39" t="s">
        <v>14</v>
      </c>
      <c r="Z24" s="39"/>
      <c r="AA24" s="8"/>
      <c r="AB24" s="8" t="s">
        <v>14</v>
      </c>
      <c r="AC24" s="8"/>
      <c r="AD24" s="8" t="s">
        <v>46</v>
      </c>
      <c r="AE24" s="8" t="s">
        <v>46</v>
      </c>
      <c r="AF24" s="89" t="s">
        <v>14</v>
      </c>
      <c r="AG24" s="46">
        <f t="shared" si="7"/>
        <v>6</v>
      </c>
      <c r="AH24" s="111">
        <f t="shared" si="8"/>
        <v>0</v>
      </c>
      <c r="AI24" s="111">
        <f t="shared" si="9"/>
        <v>6</v>
      </c>
      <c r="AJ24" s="47">
        <f t="shared" si="0"/>
        <v>6</v>
      </c>
      <c r="AK24" s="47">
        <f t="shared" si="1"/>
        <v>9</v>
      </c>
      <c r="AL24" s="47">
        <f t="shared" si="2"/>
        <v>0</v>
      </c>
      <c r="AM24" s="47">
        <f t="shared" si="3"/>
        <v>2</v>
      </c>
      <c r="AN24" s="47">
        <f t="shared" si="4"/>
        <v>1</v>
      </c>
      <c r="AO24" s="47">
        <f t="shared" si="5"/>
        <v>1</v>
      </c>
      <c r="AP24" s="48">
        <f t="shared" si="6"/>
        <v>0</v>
      </c>
      <c r="AQ24" s="49">
        <f t="shared" si="10"/>
        <v>31</v>
      </c>
    </row>
    <row r="25" spans="1:48" ht="14.45" customHeight="1" thickBot="1" x14ac:dyDescent="0.35">
      <c r="A25" s="4" t="s">
        <v>72</v>
      </c>
      <c r="B25" s="110" t="s">
        <v>14</v>
      </c>
      <c r="C25" s="8" t="s">
        <v>14</v>
      </c>
      <c r="D25" s="39"/>
      <c r="E25" s="39" t="s">
        <v>46</v>
      </c>
      <c r="F25" s="8" t="s">
        <v>49</v>
      </c>
      <c r="G25" s="8" t="s">
        <v>46</v>
      </c>
      <c r="H25" s="8" t="s">
        <v>49</v>
      </c>
      <c r="I25" s="8" t="s">
        <v>49</v>
      </c>
      <c r="J25" s="8" t="s">
        <v>14</v>
      </c>
      <c r="K25" s="39"/>
      <c r="L25" s="39"/>
      <c r="M25" s="8" t="s">
        <v>49</v>
      </c>
      <c r="N25" s="8" t="s">
        <v>46</v>
      </c>
      <c r="O25" s="8" t="s">
        <v>49</v>
      </c>
      <c r="P25" s="8" t="s">
        <v>14</v>
      </c>
      <c r="Q25" s="8"/>
      <c r="R25" s="39" t="s">
        <v>46</v>
      </c>
      <c r="S25" s="39"/>
      <c r="T25" s="8" t="s">
        <v>46</v>
      </c>
      <c r="U25" s="8"/>
      <c r="V25" s="8" t="s">
        <v>49</v>
      </c>
      <c r="W25" s="8" t="s">
        <v>49</v>
      </c>
      <c r="X25" s="8" t="s">
        <v>14</v>
      </c>
      <c r="Y25" s="39"/>
      <c r="Z25" s="39" t="s">
        <v>49</v>
      </c>
      <c r="AA25" s="8" t="s">
        <v>49</v>
      </c>
      <c r="AB25" s="8" t="s">
        <v>46</v>
      </c>
      <c r="AC25" s="8"/>
      <c r="AD25" s="8" t="s">
        <v>14</v>
      </c>
      <c r="AE25" s="8"/>
      <c r="AF25" s="89" t="s">
        <v>49</v>
      </c>
      <c r="AG25" s="46">
        <f t="shared" si="7"/>
        <v>10</v>
      </c>
      <c r="AH25" s="111">
        <f t="shared" si="8"/>
        <v>0</v>
      </c>
      <c r="AI25" s="111">
        <f t="shared" si="9"/>
        <v>6</v>
      </c>
      <c r="AJ25" s="47">
        <f t="shared" si="0"/>
        <v>6</v>
      </c>
      <c r="AK25" s="47">
        <f t="shared" si="1"/>
        <v>9</v>
      </c>
      <c r="AL25" s="47">
        <f t="shared" si="2"/>
        <v>0</v>
      </c>
      <c r="AM25" s="47">
        <f t="shared" si="3"/>
        <v>0</v>
      </c>
      <c r="AN25" s="47">
        <f t="shared" si="4"/>
        <v>0</v>
      </c>
      <c r="AO25" s="47">
        <f t="shared" si="5"/>
        <v>0</v>
      </c>
      <c r="AP25" s="48">
        <f t="shared" si="6"/>
        <v>0</v>
      </c>
      <c r="AQ25" s="49">
        <f t="shared" si="10"/>
        <v>31</v>
      </c>
    </row>
    <row r="26" spans="1:48" ht="14.45" customHeight="1" thickBot="1" x14ac:dyDescent="0.35">
      <c r="A26" s="6" t="s">
        <v>51</v>
      </c>
      <c r="B26" s="25" t="s">
        <v>49</v>
      </c>
      <c r="C26" s="74" t="s">
        <v>49</v>
      </c>
      <c r="D26" s="73" t="s">
        <v>49</v>
      </c>
      <c r="E26" s="73" t="s">
        <v>49</v>
      </c>
      <c r="F26" s="74"/>
      <c r="G26" s="74" t="s">
        <v>49</v>
      </c>
      <c r="H26" s="74" t="s">
        <v>49</v>
      </c>
      <c r="I26" s="74" t="s">
        <v>49</v>
      </c>
      <c r="J26" s="74"/>
      <c r="K26" s="73" t="s">
        <v>46</v>
      </c>
      <c r="L26" s="73"/>
      <c r="M26" s="74"/>
      <c r="N26" s="74" t="s">
        <v>49</v>
      </c>
      <c r="O26" s="74"/>
      <c r="P26" s="74" t="s">
        <v>49</v>
      </c>
      <c r="Q26" s="74" t="s">
        <v>49</v>
      </c>
      <c r="R26" s="73"/>
      <c r="S26" s="73" t="s">
        <v>46</v>
      </c>
      <c r="T26" s="74"/>
      <c r="U26" s="74" t="s">
        <v>49</v>
      </c>
      <c r="V26" s="74" t="s">
        <v>49</v>
      </c>
      <c r="W26" s="74" t="s">
        <v>49</v>
      </c>
      <c r="X26" s="74" t="s">
        <v>49</v>
      </c>
      <c r="Y26" s="73"/>
      <c r="Z26" s="73" t="s">
        <v>14</v>
      </c>
      <c r="AA26" s="74" t="s">
        <v>14</v>
      </c>
      <c r="AB26" s="74"/>
      <c r="AC26" s="74" t="s">
        <v>46</v>
      </c>
      <c r="AD26" s="74" t="s">
        <v>49</v>
      </c>
      <c r="AE26" s="74" t="s">
        <v>49</v>
      </c>
      <c r="AF26" s="90" t="s">
        <v>14</v>
      </c>
      <c r="AG26" s="46">
        <f t="shared" si="7"/>
        <v>16</v>
      </c>
      <c r="AH26" s="111">
        <f t="shared" si="8"/>
        <v>0</v>
      </c>
      <c r="AI26" s="111">
        <f t="shared" si="9"/>
        <v>3</v>
      </c>
      <c r="AJ26" s="47">
        <f t="shared" si="0"/>
        <v>3</v>
      </c>
      <c r="AK26" s="47">
        <f t="shared" si="1"/>
        <v>9</v>
      </c>
      <c r="AL26" s="47">
        <f t="shared" si="2"/>
        <v>0</v>
      </c>
      <c r="AM26" s="47">
        <f t="shared" si="3"/>
        <v>0</v>
      </c>
      <c r="AN26" s="47">
        <f t="shared" si="4"/>
        <v>0</v>
      </c>
      <c r="AO26" s="47">
        <f t="shared" si="5"/>
        <v>0</v>
      </c>
      <c r="AP26" s="48">
        <f t="shared" si="6"/>
        <v>0</v>
      </c>
      <c r="AQ26" s="49">
        <f t="shared" si="10"/>
        <v>31</v>
      </c>
    </row>
    <row r="27" spans="1:48" ht="14.45" customHeight="1" thickBot="1" x14ac:dyDescent="0.35">
      <c r="A27" s="53" t="s">
        <v>13</v>
      </c>
      <c r="B27" s="108" t="s">
        <v>124</v>
      </c>
      <c r="C27" s="98" t="s">
        <v>8</v>
      </c>
      <c r="D27" s="77" t="s">
        <v>48</v>
      </c>
      <c r="E27" s="77" t="s">
        <v>14</v>
      </c>
      <c r="F27" s="76" t="s">
        <v>48</v>
      </c>
      <c r="G27" s="76" t="s">
        <v>124</v>
      </c>
      <c r="H27" s="76" t="s">
        <v>14</v>
      </c>
      <c r="I27" s="76"/>
      <c r="J27" s="76" t="s">
        <v>124</v>
      </c>
      <c r="K27" s="77" t="s">
        <v>127</v>
      </c>
      <c r="L27" s="77" t="s">
        <v>124</v>
      </c>
      <c r="M27" s="76" t="s">
        <v>48</v>
      </c>
      <c r="N27" s="76" t="s">
        <v>14</v>
      </c>
      <c r="O27" s="76" t="s">
        <v>14</v>
      </c>
      <c r="P27" s="76"/>
      <c r="Q27" s="76" t="s">
        <v>128</v>
      </c>
      <c r="R27" s="77" t="s">
        <v>128</v>
      </c>
      <c r="S27" s="77" t="s">
        <v>128</v>
      </c>
      <c r="T27" s="76" t="s">
        <v>124</v>
      </c>
      <c r="U27" s="76" t="s">
        <v>48</v>
      </c>
      <c r="V27" s="76" t="s">
        <v>129</v>
      </c>
      <c r="W27" s="94" t="s">
        <v>153</v>
      </c>
      <c r="X27" s="76" t="s">
        <v>48</v>
      </c>
      <c r="Y27" s="77" t="s">
        <v>14</v>
      </c>
      <c r="Z27" s="77" t="s">
        <v>14</v>
      </c>
      <c r="AA27" s="76" t="s">
        <v>48</v>
      </c>
      <c r="AB27" s="94" t="s">
        <v>154</v>
      </c>
      <c r="AC27" s="76" t="s">
        <v>48</v>
      </c>
      <c r="AD27" s="76" t="s">
        <v>130</v>
      </c>
      <c r="AE27" s="76" t="s">
        <v>128</v>
      </c>
      <c r="AF27" s="91" t="s">
        <v>131</v>
      </c>
      <c r="AG27" s="46">
        <f t="shared" si="7"/>
        <v>8</v>
      </c>
      <c r="AH27" s="111">
        <f t="shared" si="8"/>
        <v>0</v>
      </c>
      <c r="AI27" s="111">
        <f t="shared" si="9"/>
        <v>5</v>
      </c>
      <c r="AJ27" s="47">
        <f t="shared" si="0"/>
        <v>6</v>
      </c>
      <c r="AK27" s="47">
        <f t="shared" si="1"/>
        <v>9</v>
      </c>
      <c r="AL27" s="47">
        <f t="shared" si="2"/>
        <v>0</v>
      </c>
      <c r="AM27" s="47">
        <f t="shared" si="3"/>
        <v>2</v>
      </c>
      <c r="AN27" s="47">
        <f t="shared" si="4"/>
        <v>0</v>
      </c>
      <c r="AO27" s="47">
        <f t="shared" si="5"/>
        <v>1</v>
      </c>
      <c r="AP27" s="48">
        <f t="shared" si="6"/>
        <v>0</v>
      </c>
      <c r="AQ27" s="49">
        <f t="shared" si="10"/>
        <v>31</v>
      </c>
      <c r="AV27" s="14" t="s">
        <v>27</v>
      </c>
    </row>
    <row r="28" spans="1:48" ht="14.45" customHeight="1" thickBot="1" x14ac:dyDescent="0.35">
      <c r="A28" s="53" t="s">
        <v>43</v>
      </c>
      <c r="B28" s="19" t="s">
        <v>46</v>
      </c>
      <c r="C28" s="8" t="s">
        <v>14</v>
      </c>
      <c r="D28" s="39" t="s">
        <v>14</v>
      </c>
      <c r="E28" s="39" t="s">
        <v>48</v>
      </c>
      <c r="F28" s="8" t="s">
        <v>128</v>
      </c>
      <c r="G28" s="8" t="s">
        <v>132</v>
      </c>
      <c r="H28" s="8" t="s">
        <v>133</v>
      </c>
      <c r="I28" s="8" t="s">
        <v>14</v>
      </c>
      <c r="J28" s="8"/>
      <c r="K28" s="39"/>
      <c r="L28" s="39" t="s">
        <v>14</v>
      </c>
      <c r="M28" s="8" t="s">
        <v>48</v>
      </c>
      <c r="N28" s="8" t="s">
        <v>128</v>
      </c>
      <c r="O28" s="78" t="s">
        <v>124</v>
      </c>
      <c r="P28" s="78" t="s">
        <v>134</v>
      </c>
      <c r="Q28" s="78" t="s">
        <v>130</v>
      </c>
      <c r="R28" s="39"/>
      <c r="S28" s="79" t="s">
        <v>14</v>
      </c>
      <c r="T28" s="8" t="s">
        <v>48</v>
      </c>
      <c r="U28" s="8" t="s">
        <v>134</v>
      </c>
      <c r="V28" s="8" t="s">
        <v>14</v>
      </c>
      <c r="W28" s="8" t="s">
        <v>48</v>
      </c>
      <c r="X28" s="8" t="s">
        <v>135</v>
      </c>
      <c r="Y28" s="39" t="s">
        <v>124</v>
      </c>
      <c r="Z28" s="39" t="s">
        <v>136</v>
      </c>
      <c r="AA28" s="8" t="s">
        <v>137</v>
      </c>
      <c r="AB28" s="8"/>
      <c r="AC28" s="8" t="s">
        <v>138</v>
      </c>
      <c r="AD28" s="8" t="s">
        <v>124</v>
      </c>
      <c r="AE28" s="8" t="s">
        <v>127</v>
      </c>
      <c r="AF28" s="84"/>
      <c r="AG28" s="46">
        <f t="shared" si="7"/>
        <v>11</v>
      </c>
      <c r="AH28" s="111">
        <f t="shared" si="8"/>
        <v>0</v>
      </c>
      <c r="AI28" s="111">
        <f t="shared" si="9"/>
        <v>5</v>
      </c>
      <c r="AJ28" s="47">
        <f t="shared" si="0"/>
        <v>6</v>
      </c>
      <c r="AK28" s="47">
        <f t="shared" si="1"/>
        <v>9</v>
      </c>
      <c r="AL28" s="47">
        <f t="shared" si="2"/>
        <v>0</v>
      </c>
      <c r="AM28" s="47">
        <f t="shared" si="3"/>
        <v>0</v>
      </c>
      <c r="AN28" s="47">
        <f t="shared" si="4"/>
        <v>0</v>
      </c>
      <c r="AO28" s="47">
        <f t="shared" si="5"/>
        <v>0</v>
      </c>
      <c r="AP28" s="48">
        <f t="shared" si="6"/>
        <v>0</v>
      </c>
      <c r="AQ28" s="49">
        <f t="shared" si="10"/>
        <v>31</v>
      </c>
    </row>
    <row r="29" spans="1:48" ht="14.45" customHeight="1" thickBot="1" x14ac:dyDescent="0.35">
      <c r="A29" s="51" t="s">
        <v>38</v>
      </c>
      <c r="B29" s="107" t="s">
        <v>139</v>
      </c>
      <c r="C29" s="63" t="s">
        <v>8</v>
      </c>
      <c r="D29" s="39"/>
      <c r="E29" s="61" t="s">
        <v>150</v>
      </c>
      <c r="F29" s="8" t="s">
        <v>124</v>
      </c>
      <c r="G29" s="8"/>
      <c r="H29" s="8" t="s">
        <v>124</v>
      </c>
      <c r="I29" s="8" t="s">
        <v>128</v>
      </c>
      <c r="J29" s="8" t="s">
        <v>14</v>
      </c>
      <c r="K29" s="39" t="s">
        <v>14</v>
      </c>
      <c r="L29" s="39"/>
      <c r="M29" s="8" t="s">
        <v>14</v>
      </c>
      <c r="N29" s="8"/>
      <c r="O29" s="78" t="s">
        <v>140</v>
      </c>
      <c r="P29" s="116" t="s">
        <v>151</v>
      </c>
      <c r="Q29" s="78"/>
      <c r="R29" s="39" t="s">
        <v>124</v>
      </c>
      <c r="S29" s="79" t="s">
        <v>124</v>
      </c>
      <c r="T29" s="61" t="s">
        <v>152</v>
      </c>
      <c r="U29" s="8" t="s">
        <v>14</v>
      </c>
      <c r="V29" s="8"/>
      <c r="W29" s="8" t="s">
        <v>141</v>
      </c>
      <c r="X29" s="8" t="s">
        <v>142</v>
      </c>
      <c r="Y29" s="39"/>
      <c r="Z29" s="39" t="s">
        <v>124</v>
      </c>
      <c r="AA29" s="8" t="s">
        <v>14</v>
      </c>
      <c r="AB29" s="8"/>
      <c r="AC29" s="8" t="s">
        <v>128</v>
      </c>
      <c r="AD29" s="8" t="s">
        <v>14</v>
      </c>
      <c r="AE29" s="8"/>
      <c r="AF29" s="84" t="s">
        <v>143</v>
      </c>
      <c r="AG29" s="46">
        <f t="shared" si="7"/>
        <v>7</v>
      </c>
      <c r="AH29" s="111">
        <f t="shared" si="8"/>
        <v>0</v>
      </c>
      <c r="AI29" s="111">
        <f t="shared" si="9"/>
        <v>5</v>
      </c>
      <c r="AJ29" s="47">
        <f t="shared" si="0"/>
        <v>6</v>
      </c>
      <c r="AK29" s="47">
        <f t="shared" si="1"/>
        <v>9</v>
      </c>
      <c r="AL29" s="47">
        <f t="shared" si="2"/>
        <v>0</v>
      </c>
      <c r="AM29" s="47">
        <f t="shared" si="3"/>
        <v>3</v>
      </c>
      <c r="AN29" s="47">
        <f t="shared" si="4"/>
        <v>0</v>
      </c>
      <c r="AO29" s="47">
        <f t="shared" si="5"/>
        <v>1</v>
      </c>
      <c r="AP29" s="48">
        <f t="shared" si="6"/>
        <v>0</v>
      </c>
      <c r="AQ29" s="49">
        <f t="shared" si="10"/>
        <v>31</v>
      </c>
    </row>
    <row r="30" spans="1:48" ht="14.45" customHeight="1" thickBot="1" x14ac:dyDescent="0.35">
      <c r="A30" s="54" t="s">
        <v>39</v>
      </c>
      <c r="B30" s="19" t="s">
        <v>14</v>
      </c>
      <c r="C30" s="8" t="s">
        <v>48</v>
      </c>
      <c r="D30" s="39" t="s">
        <v>124</v>
      </c>
      <c r="E30" s="39" t="s">
        <v>128</v>
      </c>
      <c r="F30" s="8" t="s">
        <v>124</v>
      </c>
      <c r="G30" s="8" t="s">
        <v>14</v>
      </c>
      <c r="H30" s="8" t="s">
        <v>48</v>
      </c>
      <c r="I30" s="104" t="s">
        <v>124</v>
      </c>
      <c r="J30" s="63" t="s">
        <v>8</v>
      </c>
      <c r="K30" s="39" t="s">
        <v>48</v>
      </c>
      <c r="L30" s="61" t="s">
        <v>164</v>
      </c>
      <c r="M30" s="8" t="s">
        <v>144</v>
      </c>
      <c r="N30" s="8" t="s">
        <v>137</v>
      </c>
      <c r="O30" s="8" t="s">
        <v>48</v>
      </c>
      <c r="P30" s="8" t="s">
        <v>14</v>
      </c>
      <c r="Q30" s="8" t="s">
        <v>48</v>
      </c>
      <c r="R30" s="39" t="s">
        <v>140</v>
      </c>
      <c r="S30" s="39" t="s">
        <v>48</v>
      </c>
      <c r="T30" s="8" t="s">
        <v>48</v>
      </c>
      <c r="U30" s="8" t="s">
        <v>128</v>
      </c>
      <c r="V30" s="8" t="s">
        <v>124</v>
      </c>
      <c r="W30" s="8" t="s">
        <v>145</v>
      </c>
      <c r="X30" s="8" t="s">
        <v>14</v>
      </c>
      <c r="Y30" s="39" t="s">
        <v>48</v>
      </c>
      <c r="Z30" s="61" t="s">
        <v>151</v>
      </c>
      <c r="AA30" s="8" t="s">
        <v>124</v>
      </c>
      <c r="AB30" s="8" t="s">
        <v>129</v>
      </c>
      <c r="AC30" s="8" t="s">
        <v>14</v>
      </c>
      <c r="AD30" s="8" t="s">
        <v>48</v>
      </c>
      <c r="AE30" s="8" t="s">
        <v>146</v>
      </c>
      <c r="AF30" s="84" t="s">
        <v>14</v>
      </c>
      <c r="AG30" s="46">
        <f t="shared" si="7"/>
        <v>8</v>
      </c>
      <c r="AH30" s="111">
        <f t="shared" si="8"/>
        <v>0</v>
      </c>
      <c r="AI30" s="111">
        <f t="shared" si="9"/>
        <v>5</v>
      </c>
      <c r="AJ30" s="47">
        <f t="shared" si="0"/>
        <v>6</v>
      </c>
      <c r="AK30" s="47">
        <f t="shared" si="1"/>
        <v>9</v>
      </c>
      <c r="AL30" s="47">
        <f t="shared" si="2"/>
        <v>0</v>
      </c>
      <c r="AM30" s="47">
        <f t="shared" si="3"/>
        <v>2</v>
      </c>
      <c r="AN30" s="47">
        <f t="shared" si="4"/>
        <v>0</v>
      </c>
      <c r="AO30" s="47">
        <f t="shared" si="5"/>
        <v>1</v>
      </c>
      <c r="AP30" s="48">
        <f t="shared" si="6"/>
        <v>0</v>
      </c>
      <c r="AQ30" s="49">
        <f t="shared" si="10"/>
        <v>31</v>
      </c>
    </row>
    <row r="31" spans="1:48" ht="14.45" customHeight="1" thickBot="1" x14ac:dyDescent="0.35">
      <c r="A31" s="54" t="s">
        <v>52</v>
      </c>
      <c r="B31" s="19" t="s">
        <v>48</v>
      </c>
      <c r="C31" s="8" t="s">
        <v>143</v>
      </c>
      <c r="D31" s="39" t="s">
        <v>128</v>
      </c>
      <c r="E31" s="39" t="s">
        <v>124</v>
      </c>
      <c r="F31" s="8" t="s">
        <v>14</v>
      </c>
      <c r="G31" s="8" t="s">
        <v>48</v>
      </c>
      <c r="H31" s="8" t="s">
        <v>129</v>
      </c>
      <c r="I31" s="104" t="s">
        <v>143</v>
      </c>
      <c r="J31" s="63" t="s">
        <v>8</v>
      </c>
      <c r="K31" s="39" t="s">
        <v>48</v>
      </c>
      <c r="L31" s="61" t="s">
        <v>165</v>
      </c>
      <c r="M31" s="8" t="s">
        <v>124</v>
      </c>
      <c r="N31" s="8" t="s">
        <v>124</v>
      </c>
      <c r="O31" s="78" t="s">
        <v>48</v>
      </c>
      <c r="P31" s="78" t="s">
        <v>129</v>
      </c>
      <c r="Q31" s="78" t="s">
        <v>14</v>
      </c>
      <c r="R31" s="39" t="s">
        <v>14</v>
      </c>
      <c r="S31" s="79" t="s">
        <v>48</v>
      </c>
      <c r="T31" s="8" t="s">
        <v>14</v>
      </c>
      <c r="U31" s="8" t="s">
        <v>48</v>
      </c>
      <c r="V31" s="8" t="s">
        <v>143</v>
      </c>
      <c r="W31" s="8" t="s">
        <v>14</v>
      </c>
      <c r="X31" s="8" t="s">
        <v>48</v>
      </c>
      <c r="Y31" s="39" t="s">
        <v>128</v>
      </c>
      <c r="Z31" s="39" t="s">
        <v>137</v>
      </c>
      <c r="AA31" s="8" t="s">
        <v>48</v>
      </c>
      <c r="AB31" s="8" t="s">
        <v>147</v>
      </c>
      <c r="AC31" s="8" t="s">
        <v>124</v>
      </c>
      <c r="AD31" s="8" t="s">
        <v>128</v>
      </c>
      <c r="AE31" s="8" t="s">
        <v>14</v>
      </c>
      <c r="AF31" s="84" t="s">
        <v>48</v>
      </c>
      <c r="AG31" s="46">
        <f t="shared" si="7"/>
        <v>9</v>
      </c>
      <c r="AH31" s="111">
        <f t="shared" si="8"/>
        <v>0</v>
      </c>
      <c r="AI31" s="111">
        <f t="shared" si="9"/>
        <v>5</v>
      </c>
      <c r="AJ31" s="47">
        <f t="shared" si="0"/>
        <v>6</v>
      </c>
      <c r="AK31" s="47">
        <f t="shared" si="1"/>
        <v>9</v>
      </c>
      <c r="AL31" s="47">
        <f t="shared" si="2"/>
        <v>0</v>
      </c>
      <c r="AM31" s="47">
        <f t="shared" si="3"/>
        <v>1</v>
      </c>
      <c r="AN31" s="47">
        <f t="shared" si="4"/>
        <v>0</v>
      </c>
      <c r="AO31" s="47">
        <f t="shared" si="5"/>
        <v>1</v>
      </c>
      <c r="AP31" s="48">
        <f t="shared" si="6"/>
        <v>0</v>
      </c>
      <c r="AQ31" s="49">
        <f t="shared" si="10"/>
        <v>31</v>
      </c>
    </row>
    <row r="32" spans="1:48" ht="14.45" customHeight="1" thickBot="1" x14ac:dyDescent="0.35">
      <c r="A32" s="54" t="s">
        <v>53</v>
      </c>
      <c r="B32" s="19" t="s">
        <v>124</v>
      </c>
      <c r="C32" s="8" t="s">
        <v>128</v>
      </c>
      <c r="D32" s="39" t="s">
        <v>48</v>
      </c>
      <c r="E32" s="39" t="s">
        <v>148</v>
      </c>
      <c r="F32" s="8" t="s">
        <v>124</v>
      </c>
      <c r="G32" s="8" t="s">
        <v>128</v>
      </c>
      <c r="H32" s="8"/>
      <c r="I32" s="8" t="s">
        <v>48</v>
      </c>
      <c r="J32" s="8" t="s">
        <v>124</v>
      </c>
      <c r="K32" s="39" t="s">
        <v>128</v>
      </c>
      <c r="L32" s="39" t="s">
        <v>143</v>
      </c>
      <c r="M32" s="8" t="s">
        <v>147</v>
      </c>
      <c r="N32" s="8" t="s">
        <v>48</v>
      </c>
      <c r="O32" s="78" t="s">
        <v>124</v>
      </c>
      <c r="P32" s="113" t="s">
        <v>124</v>
      </c>
      <c r="Q32" s="114" t="s">
        <v>8</v>
      </c>
      <c r="R32" s="39" t="s">
        <v>48</v>
      </c>
      <c r="S32" s="79"/>
      <c r="T32" s="8" t="s">
        <v>128</v>
      </c>
      <c r="U32" s="8" t="s">
        <v>124</v>
      </c>
      <c r="V32" s="8" t="s">
        <v>124</v>
      </c>
      <c r="W32" s="8"/>
      <c r="X32" s="8" t="s">
        <v>124</v>
      </c>
      <c r="Y32" s="39" t="s">
        <v>14</v>
      </c>
      <c r="Z32" s="39"/>
      <c r="AA32" s="8" t="s">
        <v>143</v>
      </c>
      <c r="AB32" s="8" t="s">
        <v>14</v>
      </c>
      <c r="AC32" s="8"/>
      <c r="AD32" s="8" t="s">
        <v>143</v>
      </c>
      <c r="AE32" s="8" t="s">
        <v>124</v>
      </c>
      <c r="AF32" s="84" t="s">
        <v>149</v>
      </c>
      <c r="AG32" s="46">
        <f t="shared" si="7"/>
        <v>14</v>
      </c>
      <c r="AH32" s="111">
        <f t="shared" si="8"/>
        <v>0</v>
      </c>
      <c r="AI32" s="111">
        <f t="shared" si="9"/>
        <v>5</v>
      </c>
      <c r="AJ32" s="47">
        <f t="shared" si="0"/>
        <v>2</v>
      </c>
      <c r="AK32" s="47">
        <f t="shared" si="1"/>
        <v>9</v>
      </c>
      <c r="AL32" s="47">
        <f t="shared" si="2"/>
        <v>0</v>
      </c>
      <c r="AM32" s="47">
        <f t="shared" si="3"/>
        <v>0</v>
      </c>
      <c r="AN32" s="47">
        <f t="shared" si="4"/>
        <v>0</v>
      </c>
      <c r="AO32" s="47">
        <f t="shared" si="5"/>
        <v>1</v>
      </c>
      <c r="AP32" s="48">
        <f t="shared" si="6"/>
        <v>0</v>
      </c>
      <c r="AQ32" s="49">
        <f t="shared" si="10"/>
        <v>31</v>
      </c>
    </row>
    <row r="33" spans="1:47" ht="14.45" customHeight="1" thickBot="1" x14ac:dyDescent="0.35">
      <c r="A33" s="51" t="s">
        <v>54</v>
      </c>
      <c r="B33" s="26" t="s">
        <v>124</v>
      </c>
      <c r="C33" s="12" t="s">
        <v>132</v>
      </c>
      <c r="D33" s="42" t="s">
        <v>124</v>
      </c>
      <c r="E33" s="42" t="s">
        <v>48</v>
      </c>
      <c r="F33" s="12" t="s">
        <v>128</v>
      </c>
      <c r="G33" s="12" t="s">
        <v>143</v>
      </c>
      <c r="H33" s="12" t="s">
        <v>124</v>
      </c>
      <c r="I33" s="12" t="s">
        <v>48</v>
      </c>
      <c r="J33" s="12" t="s">
        <v>128</v>
      </c>
      <c r="K33" s="42" t="s">
        <v>48</v>
      </c>
      <c r="L33" s="42" t="s">
        <v>129</v>
      </c>
      <c r="M33" s="12" t="s">
        <v>127</v>
      </c>
      <c r="N33" s="12" t="s">
        <v>124</v>
      </c>
      <c r="O33" s="12"/>
      <c r="P33" s="12" t="s">
        <v>124</v>
      </c>
      <c r="Q33" s="12" t="s">
        <v>132</v>
      </c>
      <c r="R33" s="42" t="s">
        <v>127</v>
      </c>
      <c r="S33" s="42" t="s">
        <v>48</v>
      </c>
      <c r="T33" s="12" t="s">
        <v>124</v>
      </c>
      <c r="U33" s="12" t="s">
        <v>124</v>
      </c>
      <c r="V33" s="12" t="s">
        <v>128</v>
      </c>
      <c r="W33" s="12" t="s">
        <v>14</v>
      </c>
      <c r="X33" s="12"/>
      <c r="Y33" s="42" t="s">
        <v>124</v>
      </c>
      <c r="Z33" s="42" t="s">
        <v>48</v>
      </c>
      <c r="AA33" s="12" t="s">
        <v>128</v>
      </c>
      <c r="AB33" s="12" t="s">
        <v>146</v>
      </c>
      <c r="AC33" s="12" t="s">
        <v>143</v>
      </c>
      <c r="AD33" s="12" t="s">
        <v>14</v>
      </c>
      <c r="AE33" s="12"/>
      <c r="AF33" s="85" t="s">
        <v>48</v>
      </c>
      <c r="AG33" s="46">
        <f t="shared" si="7"/>
        <v>15</v>
      </c>
      <c r="AH33" s="111">
        <f t="shared" si="8"/>
        <v>0</v>
      </c>
      <c r="AI33" s="111">
        <f t="shared" si="9"/>
        <v>5</v>
      </c>
      <c r="AJ33" s="47">
        <f t="shared" si="0"/>
        <v>2</v>
      </c>
      <c r="AK33" s="47">
        <f t="shared" si="1"/>
        <v>9</v>
      </c>
      <c r="AL33" s="47">
        <f t="shared" si="2"/>
        <v>0</v>
      </c>
      <c r="AM33" s="47">
        <f t="shared" si="3"/>
        <v>0</v>
      </c>
      <c r="AN33" s="47">
        <f t="shared" si="4"/>
        <v>0</v>
      </c>
      <c r="AO33" s="47">
        <f t="shared" si="5"/>
        <v>0</v>
      </c>
      <c r="AP33" s="48">
        <f t="shared" si="6"/>
        <v>0</v>
      </c>
      <c r="AQ33" s="49">
        <f t="shared" si="10"/>
        <v>31</v>
      </c>
    </row>
    <row r="34" spans="1:47" ht="14.45" customHeight="1" x14ac:dyDescent="0.3">
      <c r="A34" s="7" t="s">
        <v>79</v>
      </c>
      <c r="B34" s="3">
        <f>COUNTIF(B5:B33,"D")+COUNTIF(B5:B33,"D1")+COUNTIF(B5:B33,"D2")</f>
        <v>19</v>
      </c>
      <c r="C34" s="3">
        <f t="shared" ref="C34:AE34" si="11">COUNTIF(C5:C33,"D")+COUNTIF(C5:C33,"D1")+COUNTIF(C5:C33,"D2")</f>
        <v>15</v>
      </c>
      <c r="D34" s="38">
        <f t="shared" si="11"/>
        <v>9</v>
      </c>
      <c r="E34" s="38">
        <f t="shared" si="11"/>
        <v>10</v>
      </c>
      <c r="F34" s="3">
        <f t="shared" si="11"/>
        <v>18</v>
      </c>
      <c r="G34" s="3">
        <f t="shared" si="11"/>
        <v>17</v>
      </c>
      <c r="H34" s="3">
        <f t="shared" si="11"/>
        <v>19</v>
      </c>
      <c r="I34" s="3">
        <f t="shared" si="11"/>
        <v>16</v>
      </c>
      <c r="J34" s="3">
        <f t="shared" si="11"/>
        <v>16</v>
      </c>
      <c r="K34" s="38">
        <f t="shared" si="11"/>
        <v>7</v>
      </c>
      <c r="L34" s="38">
        <f t="shared" si="11"/>
        <v>9</v>
      </c>
      <c r="M34" s="3">
        <f t="shared" si="11"/>
        <v>19</v>
      </c>
      <c r="N34" s="3">
        <f t="shared" si="11"/>
        <v>20</v>
      </c>
      <c r="O34" s="3">
        <f t="shared" si="11"/>
        <v>17</v>
      </c>
      <c r="P34" s="3">
        <f t="shared" si="11"/>
        <v>16</v>
      </c>
      <c r="Q34" s="3">
        <f t="shared" si="11"/>
        <v>17</v>
      </c>
      <c r="R34" s="38">
        <f t="shared" si="11"/>
        <v>10</v>
      </c>
      <c r="S34" s="38">
        <f t="shared" si="11"/>
        <v>8</v>
      </c>
      <c r="T34" s="3">
        <f t="shared" si="11"/>
        <v>18</v>
      </c>
      <c r="U34" s="3">
        <f t="shared" si="11"/>
        <v>19</v>
      </c>
      <c r="V34" s="3">
        <f t="shared" si="11"/>
        <v>19</v>
      </c>
      <c r="W34" s="3">
        <f t="shared" si="11"/>
        <v>15</v>
      </c>
      <c r="X34" s="3">
        <f t="shared" si="11"/>
        <v>16</v>
      </c>
      <c r="Y34" s="38">
        <f t="shared" si="11"/>
        <v>8</v>
      </c>
      <c r="Z34" s="38">
        <f t="shared" si="11"/>
        <v>10</v>
      </c>
      <c r="AA34" s="3">
        <f t="shared" si="11"/>
        <v>18</v>
      </c>
      <c r="AB34" s="3">
        <f t="shared" si="11"/>
        <v>17</v>
      </c>
      <c r="AC34" s="3">
        <f t="shared" si="11"/>
        <v>18</v>
      </c>
      <c r="AD34" s="3">
        <f t="shared" si="11"/>
        <v>19</v>
      </c>
      <c r="AE34" s="3">
        <f t="shared" si="11"/>
        <v>19</v>
      </c>
      <c r="AF34" s="38">
        <f>COUNTIF(AF5:AF33,"D")+COUNTIF(AF5:AF33,"D1")+COUNTIF(AF5:AF33,"D2")</f>
        <v>10</v>
      </c>
      <c r="AG34" s="55">
        <f t="shared" ref="AG34:AQ34" si="12">SUM(AG5:AG33)</f>
        <v>341</v>
      </c>
      <c r="AH34" s="55">
        <f t="shared" si="12"/>
        <v>30</v>
      </c>
      <c r="AI34" s="55">
        <f t="shared" si="12"/>
        <v>97</v>
      </c>
      <c r="AJ34" s="55">
        <f t="shared" si="12"/>
        <v>96</v>
      </c>
      <c r="AK34" s="55">
        <f t="shared" si="12"/>
        <v>261</v>
      </c>
      <c r="AL34" s="55">
        <f t="shared" si="12"/>
        <v>9</v>
      </c>
      <c r="AM34" s="56">
        <f t="shared" si="12"/>
        <v>34</v>
      </c>
      <c r="AN34" s="57">
        <f t="shared" si="12"/>
        <v>3</v>
      </c>
      <c r="AO34" s="57">
        <f t="shared" si="12"/>
        <v>28</v>
      </c>
      <c r="AP34" s="58">
        <f t="shared" si="12"/>
        <v>0</v>
      </c>
      <c r="AQ34" s="59">
        <f t="shared" si="12"/>
        <v>899</v>
      </c>
    </row>
    <row r="35" spans="1:47" ht="14.45" customHeight="1" thickBot="1" x14ac:dyDescent="0.35">
      <c r="A35" s="19" t="s">
        <v>14</v>
      </c>
      <c r="B35" s="8">
        <f t="shared" ref="B35:AF35" si="13">COUNTIF(B5:B33,"N")</f>
        <v>3</v>
      </c>
      <c r="C35" s="8">
        <f t="shared" si="13"/>
        <v>3</v>
      </c>
      <c r="D35" s="39">
        <f t="shared" si="13"/>
        <v>3</v>
      </c>
      <c r="E35" s="39">
        <f t="shared" si="13"/>
        <v>3</v>
      </c>
      <c r="F35" s="8">
        <f t="shared" si="13"/>
        <v>3</v>
      </c>
      <c r="G35" s="8">
        <f t="shared" si="13"/>
        <v>3</v>
      </c>
      <c r="H35" s="8">
        <f t="shared" si="13"/>
        <v>3</v>
      </c>
      <c r="I35" s="8">
        <f t="shared" si="13"/>
        <v>3</v>
      </c>
      <c r="J35" s="8">
        <f t="shared" si="13"/>
        <v>3</v>
      </c>
      <c r="K35" s="39">
        <f t="shared" si="13"/>
        <v>3</v>
      </c>
      <c r="L35" s="39">
        <f t="shared" si="13"/>
        <v>3</v>
      </c>
      <c r="M35" s="8">
        <f t="shared" si="13"/>
        <v>3</v>
      </c>
      <c r="N35" s="8">
        <f t="shared" si="13"/>
        <v>3</v>
      </c>
      <c r="O35" s="8">
        <f t="shared" si="13"/>
        <v>3</v>
      </c>
      <c r="P35" s="8">
        <f t="shared" si="13"/>
        <v>3</v>
      </c>
      <c r="Q35" s="8">
        <f t="shared" si="13"/>
        <v>3</v>
      </c>
      <c r="R35" s="39">
        <f t="shared" si="13"/>
        <v>3</v>
      </c>
      <c r="S35" s="39">
        <f t="shared" si="13"/>
        <v>3</v>
      </c>
      <c r="T35" s="8">
        <f t="shared" si="13"/>
        <v>3</v>
      </c>
      <c r="U35" s="8">
        <f t="shared" si="13"/>
        <v>3</v>
      </c>
      <c r="V35" s="8">
        <f t="shared" si="13"/>
        <v>3</v>
      </c>
      <c r="W35" s="8">
        <f t="shared" si="13"/>
        <v>4</v>
      </c>
      <c r="X35" s="8">
        <f t="shared" si="13"/>
        <v>3</v>
      </c>
      <c r="Y35" s="39">
        <f t="shared" si="13"/>
        <v>4</v>
      </c>
      <c r="Z35" s="39">
        <f t="shared" si="13"/>
        <v>3</v>
      </c>
      <c r="AA35" s="8">
        <f t="shared" si="13"/>
        <v>3</v>
      </c>
      <c r="AB35" s="8">
        <f t="shared" si="13"/>
        <v>3</v>
      </c>
      <c r="AC35" s="8">
        <f t="shared" si="13"/>
        <v>3</v>
      </c>
      <c r="AD35" s="8">
        <f t="shared" si="13"/>
        <v>4</v>
      </c>
      <c r="AE35" s="8">
        <f t="shared" si="13"/>
        <v>3</v>
      </c>
      <c r="AF35" s="39">
        <f t="shared" si="13"/>
        <v>3</v>
      </c>
      <c r="AG35" s="150">
        <f>AG34+AH34+AI34</f>
        <v>468</v>
      </c>
      <c r="AH35" s="151"/>
      <c r="AI35" s="152"/>
      <c r="AJ35" s="21">
        <f>SUM(B35:AF35)</f>
        <v>96</v>
      </c>
      <c r="AK35" s="22"/>
      <c r="AL35" s="118"/>
      <c r="AM35" s="118"/>
      <c r="AN35" s="118"/>
      <c r="AO35" s="9"/>
      <c r="AP35" s="9"/>
      <c r="AQ35" s="23">
        <f>SUM(AG34:AP34)</f>
        <v>899</v>
      </c>
    </row>
    <row r="36" spans="1:47" ht="14.45" customHeight="1" thickBot="1" x14ac:dyDescent="0.35">
      <c r="A36" s="19" t="s">
        <v>37</v>
      </c>
      <c r="B36" s="10">
        <f t="shared" ref="B36:AF36" si="14">COUNTIF(B5:B33,"교")+COUNTIF(B5:B33,"출")+COUNTIF(B5:B33,"연")+COUNTIF(B5:B33,"반")</f>
        <v>2</v>
      </c>
      <c r="C36" s="10">
        <f t="shared" si="14"/>
        <v>0</v>
      </c>
      <c r="D36" s="40">
        <f t="shared" si="14"/>
        <v>1</v>
      </c>
      <c r="E36" s="40">
        <f t="shared" si="14"/>
        <v>2</v>
      </c>
      <c r="F36" s="10">
        <f t="shared" si="14"/>
        <v>3</v>
      </c>
      <c r="G36" s="10">
        <f t="shared" si="14"/>
        <v>2</v>
      </c>
      <c r="H36" s="10">
        <f t="shared" si="14"/>
        <v>0</v>
      </c>
      <c r="I36" s="10">
        <f t="shared" si="14"/>
        <v>0</v>
      </c>
      <c r="J36" s="10">
        <f t="shared" si="14"/>
        <v>2</v>
      </c>
      <c r="K36" s="40">
        <f t="shared" si="14"/>
        <v>1</v>
      </c>
      <c r="L36" s="40">
        <f t="shared" si="14"/>
        <v>2</v>
      </c>
      <c r="M36" s="10">
        <f t="shared" si="14"/>
        <v>0</v>
      </c>
      <c r="N36" s="10">
        <f t="shared" si="14"/>
        <v>0</v>
      </c>
      <c r="O36" s="10">
        <f t="shared" si="14"/>
        <v>0</v>
      </c>
      <c r="P36" s="10">
        <f t="shared" si="14"/>
        <v>2</v>
      </c>
      <c r="Q36" s="10">
        <f t="shared" si="14"/>
        <v>2</v>
      </c>
      <c r="R36" s="40">
        <f t="shared" si="14"/>
        <v>1</v>
      </c>
      <c r="S36" s="40">
        <f t="shared" si="14"/>
        <v>1</v>
      </c>
      <c r="T36" s="10">
        <f t="shared" si="14"/>
        <v>1</v>
      </c>
      <c r="U36" s="10">
        <f t="shared" si="14"/>
        <v>0</v>
      </c>
      <c r="V36" s="10">
        <f t="shared" si="14"/>
        <v>3</v>
      </c>
      <c r="W36" s="10">
        <f t="shared" si="14"/>
        <v>5</v>
      </c>
      <c r="X36" s="10">
        <f t="shared" si="14"/>
        <v>3</v>
      </c>
      <c r="Y36" s="40">
        <f t="shared" si="14"/>
        <v>2</v>
      </c>
      <c r="Z36" s="40">
        <f t="shared" si="14"/>
        <v>2</v>
      </c>
      <c r="AA36" s="10">
        <f t="shared" si="14"/>
        <v>2</v>
      </c>
      <c r="AB36" s="10">
        <f t="shared" si="14"/>
        <v>3</v>
      </c>
      <c r="AC36" s="10">
        <f t="shared" si="14"/>
        <v>1</v>
      </c>
      <c r="AD36" s="10">
        <f t="shared" si="14"/>
        <v>1</v>
      </c>
      <c r="AE36" s="10">
        <f t="shared" si="14"/>
        <v>1</v>
      </c>
      <c r="AF36" s="40">
        <f t="shared" si="14"/>
        <v>1</v>
      </c>
      <c r="AG36" s="24"/>
      <c r="AH36" s="29"/>
      <c r="AI36" s="29"/>
      <c r="AJ36" s="35"/>
      <c r="AK36" s="29"/>
      <c r="AL36" s="119">
        <f>SUM(B36:AF36)</f>
        <v>46</v>
      </c>
      <c r="AM36" s="120"/>
      <c r="AN36" s="121"/>
      <c r="AO36" s="99"/>
      <c r="AP36" s="100"/>
      <c r="AQ36" s="101"/>
      <c r="AR36" s="16"/>
      <c r="AS36" s="16"/>
      <c r="AT36" s="16"/>
      <c r="AU36" s="16"/>
    </row>
    <row r="37" spans="1:47" ht="19.5" customHeight="1" thickBot="1" x14ac:dyDescent="0.35">
      <c r="A37" s="25" t="s">
        <v>34</v>
      </c>
      <c r="B37" s="11">
        <f>COUNTIF(B5:B33,"청")+COUNTIF(B5:B33,"병")+COUNTIF(B5:B33,"코")</f>
        <v>0</v>
      </c>
      <c r="C37" s="11">
        <f t="shared" ref="C37:AF37" si="15">COUNTIF(C5:C33,"청")+COUNTIF(C5:C33,"병")+COUNTIF(C5:C33,"코")</f>
        <v>9</v>
      </c>
      <c r="D37" s="41">
        <f t="shared" si="15"/>
        <v>0</v>
      </c>
      <c r="E37" s="41">
        <f t="shared" si="15"/>
        <v>1</v>
      </c>
      <c r="F37" s="11">
        <f t="shared" si="15"/>
        <v>1</v>
      </c>
      <c r="G37" s="11">
        <f t="shared" si="15"/>
        <v>1</v>
      </c>
      <c r="H37" s="11">
        <f t="shared" si="15"/>
        <v>1</v>
      </c>
      <c r="I37" s="11">
        <f t="shared" si="15"/>
        <v>3</v>
      </c>
      <c r="J37" s="11">
        <f t="shared" si="15"/>
        <v>3</v>
      </c>
      <c r="K37" s="41">
        <f t="shared" si="15"/>
        <v>1</v>
      </c>
      <c r="L37" s="41">
        <f t="shared" si="15"/>
        <v>0</v>
      </c>
      <c r="M37" s="11">
        <f t="shared" si="15"/>
        <v>0</v>
      </c>
      <c r="N37" s="11">
        <f t="shared" si="15"/>
        <v>1</v>
      </c>
      <c r="O37" s="11">
        <f t="shared" si="15"/>
        <v>3</v>
      </c>
      <c r="P37" s="11">
        <f t="shared" si="15"/>
        <v>2</v>
      </c>
      <c r="Q37" s="11">
        <f t="shared" si="15"/>
        <v>1</v>
      </c>
      <c r="R37" s="41">
        <f t="shared" si="15"/>
        <v>1</v>
      </c>
      <c r="S37" s="41">
        <f t="shared" si="15"/>
        <v>0</v>
      </c>
      <c r="T37" s="11">
        <f t="shared" si="15"/>
        <v>0</v>
      </c>
      <c r="U37" s="11">
        <f t="shared" si="15"/>
        <v>0</v>
      </c>
      <c r="V37" s="11">
        <f t="shared" si="15"/>
        <v>0</v>
      </c>
      <c r="W37" s="11">
        <f t="shared" si="15"/>
        <v>0</v>
      </c>
      <c r="X37" s="11">
        <f t="shared" si="15"/>
        <v>0</v>
      </c>
      <c r="Y37" s="41">
        <f t="shared" si="15"/>
        <v>0</v>
      </c>
      <c r="Z37" s="41">
        <f t="shared" si="15"/>
        <v>0</v>
      </c>
      <c r="AA37" s="11">
        <f t="shared" si="15"/>
        <v>0</v>
      </c>
      <c r="AB37" s="11">
        <f t="shared" si="15"/>
        <v>0</v>
      </c>
      <c r="AC37" s="11">
        <f t="shared" si="15"/>
        <v>0</v>
      </c>
      <c r="AD37" s="11">
        <f t="shared" si="15"/>
        <v>0</v>
      </c>
      <c r="AE37" s="11">
        <f t="shared" si="15"/>
        <v>0</v>
      </c>
      <c r="AF37" s="41">
        <f t="shared" si="15"/>
        <v>0</v>
      </c>
      <c r="AG37" s="122">
        <f>SUM(B37:AF37)</f>
        <v>28</v>
      </c>
      <c r="AH37" s="123"/>
      <c r="AI37" s="123"/>
      <c r="AJ37" s="123"/>
      <c r="AK37" s="123"/>
      <c r="AL37" s="124" t="s">
        <v>78</v>
      </c>
      <c r="AM37" s="125"/>
      <c r="AN37" s="125"/>
      <c r="AO37" s="126"/>
      <c r="AP37" s="127"/>
      <c r="AQ37" s="30"/>
      <c r="AR37" s="16"/>
      <c r="AS37" s="16"/>
      <c r="AT37" s="16"/>
      <c r="AU37" s="16"/>
    </row>
    <row r="38" spans="1:47" ht="21.75" customHeight="1" thickBot="1" x14ac:dyDescent="0.35">
      <c r="A38" s="26" t="s">
        <v>25</v>
      </c>
      <c r="B38" s="12">
        <f t="shared" ref="B38:AF38" si="16">COUNTIF(B5:B33,"")</f>
        <v>5</v>
      </c>
      <c r="C38" s="12">
        <f t="shared" si="16"/>
        <v>2</v>
      </c>
      <c r="D38" s="42">
        <f t="shared" si="16"/>
        <v>16</v>
      </c>
      <c r="E38" s="42">
        <f t="shared" si="16"/>
        <v>13</v>
      </c>
      <c r="F38" s="12">
        <f t="shared" si="16"/>
        <v>4</v>
      </c>
      <c r="G38" s="12">
        <f t="shared" si="16"/>
        <v>6</v>
      </c>
      <c r="H38" s="12">
        <f t="shared" si="16"/>
        <v>6</v>
      </c>
      <c r="I38" s="12">
        <f t="shared" si="16"/>
        <v>7</v>
      </c>
      <c r="J38" s="12">
        <f t="shared" si="16"/>
        <v>5</v>
      </c>
      <c r="K38" s="42">
        <f t="shared" si="16"/>
        <v>17</v>
      </c>
      <c r="L38" s="42">
        <f t="shared" si="16"/>
        <v>15</v>
      </c>
      <c r="M38" s="12">
        <f t="shared" si="16"/>
        <v>7</v>
      </c>
      <c r="N38" s="12">
        <f t="shared" si="16"/>
        <v>5</v>
      </c>
      <c r="O38" s="12">
        <f t="shared" si="16"/>
        <v>6</v>
      </c>
      <c r="P38" s="12">
        <f t="shared" si="16"/>
        <v>6</v>
      </c>
      <c r="Q38" s="12">
        <f t="shared" si="16"/>
        <v>6</v>
      </c>
      <c r="R38" s="42">
        <f t="shared" si="16"/>
        <v>14</v>
      </c>
      <c r="S38" s="42">
        <f t="shared" si="16"/>
        <v>17</v>
      </c>
      <c r="T38" s="12">
        <f t="shared" si="16"/>
        <v>7</v>
      </c>
      <c r="U38" s="12">
        <f t="shared" si="16"/>
        <v>7</v>
      </c>
      <c r="V38" s="12">
        <f t="shared" si="16"/>
        <v>4</v>
      </c>
      <c r="W38" s="12">
        <f t="shared" si="16"/>
        <v>5</v>
      </c>
      <c r="X38" s="12">
        <f t="shared" si="16"/>
        <v>7</v>
      </c>
      <c r="Y38" s="42">
        <f t="shared" si="16"/>
        <v>15</v>
      </c>
      <c r="Z38" s="42">
        <f t="shared" si="16"/>
        <v>14</v>
      </c>
      <c r="AA38" s="12">
        <f t="shared" si="16"/>
        <v>6</v>
      </c>
      <c r="AB38" s="12">
        <f t="shared" si="16"/>
        <v>6</v>
      </c>
      <c r="AC38" s="12">
        <f t="shared" si="16"/>
        <v>7</v>
      </c>
      <c r="AD38" s="12">
        <f t="shared" si="16"/>
        <v>5</v>
      </c>
      <c r="AE38" s="12">
        <f t="shared" si="16"/>
        <v>6</v>
      </c>
      <c r="AF38" s="42">
        <f t="shared" si="16"/>
        <v>15</v>
      </c>
      <c r="AG38" s="27"/>
      <c r="AH38" s="112"/>
      <c r="AI38" s="112"/>
      <c r="AJ38" s="28"/>
      <c r="AK38" s="31">
        <f>SUM(B38:AF38)</f>
        <v>261</v>
      </c>
      <c r="AL38" s="128"/>
      <c r="AM38" s="129"/>
      <c r="AN38" s="129"/>
      <c r="AO38" s="129"/>
      <c r="AP38" s="130"/>
      <c r="AQ38" s="36">
        <f>SUM(B34:AF34)</f>
        <v>468</v>
      </c>
      <c r="AR38" s="16"/>
      <c r="AS38" s="16"/>
      <c r="AT38" s="16"/>
      <c r="AU38" s="16"/>
    </row>
    <row r="39" spans="1:47" x14ac:dyDescent="0.3">
      <c r="B39" s="34">
        <v>1</v>
      </c>
      <c r="C39" s="34">
        <v>2</v>
      </c>
      <c r="D39" s="43">
        <v>3</v>
      </c>
      <c r="E39" s="43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43">
        <v>10</v>
      </c>
      <c r="L39" s="43">
        <v>11</v>
      </c>
      <c r="M39" s="34">
        <v>12</v>
      </c>
      <c r="N39" s="34">
        <v>13</v>
      </c>
      <c r="O39" s="34">
        <v>14</v>
      </c>
      <c r="P39" s="34">
        <v>15</v>
      </c>
      <c r="Q39" s="34">
        <v>16</v>
      </c>
      <c r="R39" s="43">
        <v>17</v>
      </c>
      <c r="S39" s="43">
        <v>18</v>
      </c>
      <c r="T39" s="34">
        <v>19</v>
      </c>
      <c r="U39" s="34">
        <v>20</v>
      </c>
      <c r="V39" s="34">
        <v>21</v>
      </c>
      <c r="W39" s="34">
        <v>22</v>
      </c>
      <c r="X39" s="34">
        <v>23</v>
      </c>
      <c r="Y39" s="43">
        <v>24</v>
      </c>
      <c r="Z39" s="43">
        <v>25</v>
      </c>
      <c r="AA39" s="34">
        <v>26</v>
      </c>
      <c r="AB39" s="34">
        <v>27</v>
      </c>
      <c r="AC39" s="34">
        <v>28</v>
      </c>
      <c r="AD39" s="34">
        <v>29</v>
      </c>
      <c r="AE39" s="34">
        <v>30</v>
      </c>
      <c r="AF39" s="43">
        <v>31</v>
      </c>
    </row>
  </sheetData>
  <mergeCells count="16">
    <mergeCell ref="AL35:AN35"/>
    <mergeCell ref="AL36:AN36"/>
    <mergeCell ref="AG37:AK37"/>
    <mergeCell ref="AL37:AP38"/>
    <mergeCell ref="A1:AQ2"/>
    <mergeCell ref="A3:A4"/>
    <mergeCell ref="AG3:AG4"/>
    <mergeCell ref="AJ3:AJ4"/>
    <mergeCell ref="AK3:AK4"/>
    <mergeCell ref="AM3:AM4"/>
    <mergeCell ref="AN3:AN4"/>
    <mergeCell ref="AP3:AP4"/>
    <mergeCell ref="AQ3:AQ4"/>
    <mergeCell ref="AH3:AH4"/>
    <mergeCell ref="AI3:AI4"/>
    <mergeCell ref="AG35:AI35"/>
  </mergeCells>
  <phoneticPr fontId="9" type="noConversion"/>
  <pageMargins left="0.5" right="0.12" top="0.48" bottom="0.17" header="0.26" footer="0.11811023622047245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1577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7월근무명령</vt:lpstr>
      <vt:lpstr>7월근무진행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이상미</cp:lastModifiedBy>
  <cp:revision>260</cp:revision>
  <cp:lastPrinted>2021-07-09T01:34:41Z</cp:lastPrinted>
  <dcterms:created xsi:type="dcterms:W3CDTF">2017-10-28T05:45:48Z</dcterms:created>
  <dcterms:modified xsi:type="dcterms:W3CDTF">2021-07-13T07:47:33Z</dcterms:modified>
  <cp:version>1000.0100.01</cp:version>
</cp:coreProperties>
</file>