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sktop\근무, 시간외관련\"/>
    </mc:Choice>
  </mc:AlternateContent>
  <bookViews>
    <workbookView xWindow="0" yWindow="0" windowWidth="15645" windowHeight="11580"/>
  </bookViews>
  <sheets>
    <sheet name="4월근무명령" sheetId="1" r:id="rId1"/>
    <sheet name="4월근무진행" sheetId="2" r:id="rId2"/>
  </sheets>
  <calcPr calcId="162913"/>
</workbook>
</file>

<file path=xl/calcChain.xml><?xml version="1.0" encoding="utf-8"?>
<calcChain xmlns="http://schemas.openxmlformats.org/spreadsheetml/2006/main">
  <c r="AE35" i="2" l="1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M30" i="2"/>
  <c r="AL30" i="2"/>
  <c r="AK30" i="2"/>
  <c r="AJ30" i="2"/>
  <c r="AI30" i="2"/>
  <c r="AH30" i="2"/>
  <c r="AG30" i="2"/>
  <c r="AF30" i="2"/>
  <c r="AM29" i="2"/>
  <c r="AL29" i="2"/>
  <c r="AK29" i="2"/>
  <c r="AJ29" i="2"/>
  <c r="AI29" i="2"/>
  <c r="AH29" i="2"/>
  <c r="AG29" i="2"/>
  <c r="AF29" i="2"/>
  <c r="AM28" i="2"/>
  <c r="AL28" i="2"/>
  <c r="AK28" i="2"/>
  <c r="AJ28" i="2"/>
  <c r="AI28" i="2"/>
  <c r="AH28" i="2"/>
  <c r="AG28" i="2"/>
  <c r="AF28" i="2"/>
  <c r="AM27" i="2"/>
  <c r="AL27" i="2"/>
  <c r="AK27" i="2"/>
  <c r="AJ27" i="2"/>
  <c r="AI27" i="2"/>
  <c r="AH27" i="2"/>
  <c r="AG27" i="2"/>
  <c r="AF27" i="2"/>
  <c r="AM26" i="2"/>
  <c r="AL26" i="2"/>
  <c r="AK26" i="2"/>
  <c r="AJ26" i="2"/>
  <c r="AI26" i="2"/>
  <c r="AH26" i="2"/>
  <c r="AG26" i="2"/>
  <c r="AF26" i="2"/>
  <c r="AM25" i="2"/>
  <c r="AL25" i="2"/>
  <c r="AK25" i="2"/>
  <c r="AJ25" i="2"/>
  <c r="AI25" i="2"/>
  <c r="AH25" i="2"/>
  <c r="AG25" i="2"/>
  <c r="AF25" i="2"/>
  <c r="AM24" i="2"/>
  <c r="AL24" i="2"/>
  <c r="AK24" i="2"/>
  <c r="AJ24" i="2"/>
  <c r="AI24" i="2"/>
  <c r="AH24" i="2"/>
  <c r="AG24" i="2"/>
  <c r="AF24" i="2"/>
  <c r="AM23" i="2"/>
  <c r="AL23" i="2"/>
  <c r="AK23" i="2"/>
  <c r="AJ23" i="2"/>
  <c r="AI23" i="2"/>
  <c r="AH23" i="2"/>
  <c r="AG23" i="2"/>
  <c r="AF23" i="2"/>
  <c r="AM22" i="2"/>
  <c r="AL22" i="2"/>
  <c r="AK22" i="2"/>
  <c r="AJ22" i="2"/>
  <c r="AI22" i="2"/>
  <c r="AH22" i="2"/>
  <c r="AG22" i="2"/>
  <c r="AF22" i="2"/>
  <c r="AM21" i="2"/>
  <c r="AL21" i="2"/>
  <c r="AK21" i="2"/>
  <c r="AJ21" i="2"/>
  <c r="AI21" i="2"/>
  <c r="AH21" i="2"/>
  <c r="AG21" i="2"/>
  <c r="AF21" i="2"/>
  <c r="AM20" i="2"/>
  <c r="AL20" i="2"/>
  <c r="AK20" i="2"/>
  <c r="AJ20" i="2"/>
  <c r="AI20" i="2"/>
  <c r="AH20" i="2"/>
  <c r="AG20" i="2"/>
  <c r="AF20" i="2"/>
  <c r="AM19" i="2"/>
  <c r="AL19" i="2"/>
  <c r="AK19" i="2"/>
  <c r="AJ19" i="2"/>
  <c r="AI19" i="2"/>
  <c r="AH19" i="2"/>
  <c r="AG19" i="2"/>
  <c r="AF19" i="2"/>
  <c r="AM18" i="2"/>
  <c r="AL18" i="2"/>
  <c r="AK18" i="2"/>
  <c r="AJ18" i="2"/>
  <c r="AI18" i="2"/>
  <c r="AH18" i="2"/>
  <c r="AG18" i="2"/>
  <c r="AF18" i="2"/>
  <c r="AM17" i="2"/>
  <c r="AL17" i="2"/>
  <c r="AK17" i="2"/>
  <c r="AJ17" i="2"/>
  <c r="AI17" i="2"/>
  <c r="AH17" i="2"/>
  <c r="AG17" i="2"/>
  <c r="AF17" i="2"/>
  <c r="AM16" i="2"/>
  <c r="AL16" i="2"/>
  <c r="AK16" i="2"/>
  <c r="AJ16" i="2"/>
  <c r="AI16" i="2"/>
  <c r="AH16" i="2"/>
  <c r="AG16" i="2"/>
  <c r="AF16" i="2"/>
  <c r="AM15" i="2"/>
  <c r="AL15" i="2"/>
  <c r="AK15" i="2"/>
  <c r="AJ15" i="2"/>
  <c r="AI15" i="2"/>
  <c r="AH15" i="2"/>
  <c r="AG15" i="2"/>
  <c r="AF15" i="2"/>
  <c r="AM14" i="2"/>
  <c r="AL14" i="2"/>
  <c r="AK14" i="2"/>
  <c r="AJ14" i="2"/>
  <c r="AI14" i="2"/>
  <c r="AH14" i="2"/>
  <c r="AG14" i="2"/>
  <c r="AF14" i="2"/>
  <c r="AM13" i="2"/>
  <c r="AL13" i="2"/>
  <c r="AK13" i="2"/>
  <c r="AJ13" i="2"/>
  <c r="AI13" i="2"/>
  <c r="AH13" i="2"/>
  <c r="AG13" i="2"/>
  <c r="AF13" i="2"/>
  <c r="AM12" i="2"/>
  <c r="AL12" i="2"/>
  <c r="AK12" i="2"/>
  <c r="AJ12" i="2"/>
  <c r="AI12" i="2"/>
  <c r="AH12" i="2"/>
  <c r="AG12" i="2"/>
  <c r="AF12" i="2"/>
  <c r="AM11" i="2"/>
  <c r="AL11" i="2"/>
  <c r="AK11" i="2"/>
  <c r="AJ11" i="2"/>
  <c r="AI11" i="2"/>
  <c r="AH11" i="2"/>
  <c r="AG11" i="2"/>
  <c r="AF11" i="2"/>
  <c r="AM10" i="2"/>
  <c r="AL10" i="2"/>
  <c r="AK10" i="2"/>
  <c r="AJ10" i="2"/>
  <c r="AI10" i="2"/>
  <c r="AH10" i="2"/>
  <c r="AG10" i="2"/>
  <c r="AF10" i="2"/>
  <c r="AM9" i="2"/>
  <c r="AL9" i="2"/>
  <c r="AK9" i="2"/>
  <c r="AJ9" i="2"/>
  <c r="AI9" i="2"/>
  <c r="AH9" i="2"/>
  <c r="AG9" i="2"/>
  <c r="AF9" i="2"/>
  <c r="AM8" i="2"/>
  <c r="AL8" i="2"/>
  <c r="AK8" i="2"/>
  <c r="AJ8" i="2"/>
  <c r="AI8" i="2"/>
  <c r="AH8" i="2"/>
  <c r="AG8" i="2"/>
  <c r="AF8" i="2"/>
  <c r="AM7" i="2"/>
  <c r="AL7" i="2"/>
  <c r="AK7" i="2"/>
  <c r="AJ7" i="2"/>
  <c r="AI7" i="2"/>
  <c r="AH7" i="2"/>
  <c r="AG7" i="2"/>
  <c r="AF7" i="2"/>
  <c r="AM6" i="2"/>
  <c r="AL6" i="2"/>
  <c r="AK6" i="2"/>
  <c r="AJ6" i="2"/>
  <c r="AI6" i="2"/>
  <c r="AH6" i="2"/>
  <c r="AG6" i="2"/>
  <c r="AF6" i="2"/>
  <c r="AM5" i="2"/>
  <c r="AL5" i="2"/>
  <c r="AK5" i="2"/>
  <c r="AJ5" i="2"/>
  <c r="AI5" i="2"/>
  <c r="AH5" i="2"/>
  <c r="AG5" i="2"/>
  <c r="AF5" i="2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M30" i="1"/>
  <c r="AL30" i="1"/>
  <c r="AK30" i="1"/>
  <c r="AJ30" i="1"/>
  <c r="AI30" i="1"/>
  <c r="AH30" i="1"/>
  <c r="AG30" i="1"/>
  <c r="AF30" i="1"/>
  <c r="AM29" i="1"/>
  <c r="AL29" i="1"/>
  <c r="AK29" i="1"/>
  <c r="AJ29" i="1"/>
  <c r="AI29" i="1"/>
  <c r="AH29" i="1"/>
  <c r="AG29" i="1"/>
  <c r="AF29" i="1"/>
  <c r="AM28" i="1"/>
  <c r="AL28" i="1"/>
  <c r="AK28" i="1"/>
  <c r="AJ28" i="1"/>
  <c r="AI28" i="1"/>
  <c r="AH28" i="1"/>
  <c r="AG28" i="1"/>
  <c r="AF28" i="1"/>
  <c r="AM27" i="1"/>
  <c r="AL27" i="1"/>
  <c r="AK27" i="1"/>
  <c r="AJ27" i="1"/>
  <c r="AI27" i="1"/>
  <c r="AH27" i="1"/>
  <c r="AG27" i="1"/>
  <c r="AF27" i="1"/>
  <c r="AM26" i="1"/>
  <c r="AL26" i="1"/>
  <c r="AK26" i="1"/>
  <c r="AJ26" i="1"/>
  <c r="AI26" i="1"/>
  <c r="AH26" i="1"/>
  <c r="AG26" i="1"/>
  <c r="AF26" i="1"/>
  <c r="AM25" i="1"/>
  <c r="AL25" i="1"/>
  <c r="AK25" i="1"/>
  <c r="AJ25" i="1"/>
  <c r="AI25" i="1"/>
  <c r="AH25" i="1"/>
  <c r="AG25" i="1"/>
  <c r="AF25" i="1"/>
  <c r="AM24" i="1"/>
  <c r="AL24" i="1"/>
  <c r="AK24" i="1"/>
  <c r="AJ24" i="1"/>
  <c r="AI24" i="1"/>
  <c r="AH24" i="1"/>
  <c r="AG24" i="1"/>
  <c r="AF24" i="1"/>
  <c r="AM23" i="1"/>
  <c r="AL23" i="1"/>
  <c r="AK23" i="1"/>
  <c r="AJ23" i="1"/>
  <c r="AI23" i="1"/>
  <c r="AH23" i="1"/>
  <c r="AG23" i="1"/>
  <c r="AF23" i="1"/>
  <c r="AM22" i="1"/>
  <c r="AL22" i="1"/>
  <c r="AK22" i="1"/>
  <c r="AJ22" i="1"/>
  <c r="AI22" i="1"/>
  <c r="AH22" i="1"/>
  <c r="AG22" i="1"/>
  <c r="AF22" i="1"/>
  <c r="AM21" i="1"/>
  <c r="AL21" i="1"/>
  <c r="AK21" i="1"/>
  <c r="AJ21" i="1"/>
  <c r="AI21" i="1"/>
  <c r="AH21" i="1"/>
  <c r="AG21" i="1"/>
  <c r="AF21" i="1"/>
  <c r="AM20" i="1"/>
  <c r="AL20" i="1"/>
  <c r="AK20" i="1"/>
  <c r="AJ20" i="1"/>
  <c r="AI20" i="1"/>
  <c r="AH20" i="1"/>
  <c r="AG20" i="1"/>
  <c r="AF20" i="1"/>
  <c r="AM19" i="1"/>
  <c r="AL19" i="1"/>
  <c r="AK19" i="1"/>
  <c r="AJ19" i="1"/>
  <c r="AI19" i="1"/>
  <c r="AH19" i="1"/>
  <c r="AG19" i="1"/>
  <c r="AF19" i="1"/>
  <c r="AM18" i="1"/>
  <c r="AL18" i="1"/>
  <c r="AK18" i="1"/>
  <c r="AJ18" i="1"/>
  <c r="AI18" i="1"/>
  <c r="AH18" i="1"/>
  <c r="AG18" i="1"/>
  <c r="AF18" i="1"/>
  <c r="AM17" i="1"/>
  <c r="AL17" i="1"/>
  <c r="AK17" i="1"/>
  <c r="AJ17" i="1"/>
  <c r="AI17" i="1"/>
  <c r="AH17" i="1"/>
  <c r="AG17" i="1"/>
  <c r="AF17" i="1"/>
  <c r="AM16" i="1"/>
  <c r="AL16" i="1"/>
  <c r="AK16" i="1"/>
  <c r="AJ16" i="1"/>
  <c r="AI16" i="1"/>
  <c r="AH16" i="1"/>
  <c r="AG16" i="1"/>
  <c r="AF16" i="1"/>
  <c r="AM15" i="1"/>
  <c r="AL15" i="1"/>
  <c r="AK15" i="1"/>
  <c r="AJ15" i="1"/>
  <c r="AI15" i="1"/>
  <c r="AH15" i="1"/>
  <c r="AG15" i="1"/>
  <c r="AF15" i="1"/>
  <c r="AM14" i="1"/>
  <c r="AL14" i="1"/>
  <c r="AK14" i="1"/>
  <c r="AJ14" i="1"/>
  <c r="AI14" i="1"/>
  <c r="AH14" i="1"/>
  <c r="AG14" i="1"/>
  <c r="AF14" i="1"/>
  <c r="AM13" i="1"/>
  <c r="AL13" i="1"/>
  <c r="AK13" i="1"/>
  <c r="AJ13" i="1"/>
  <c r="AI13" i="1"/>
  <c r="AH13" i="1"/>
  <c r="AG13" i="1"/>
  <c r="AF13" i="1"/>
  <c r="AM12" i="1"/>
  <c r="AL12" i="1"/>
  <c r="AK12" i="1"/>
  <c r="AJ12" i="1"/>
  <c r="AI12" i="1"/>
  <c r="AH12" i="1"/>
  <c r="AG12" i="1"/>
  <c r="AF12" i="1"/>
  <c r="AM11" i="1"/>
  <c r="AL11" i="1"/>
  <c r="AK11" i="1"/>
  <c r="AJ11" i="1"/>
  <c r="AI11" i="1"/>
  <c r="AH11" i="1"/>
  <c r="AG11" i="1"/>
  <c r="AF11" i="1"/>
  <c r="AM10" i="1"/>
  <c r="AL10" i="1"/>
  <c r="AK10" i="1"/>
  <c r="AJ10" i="1"/>
  <c r="AI10" i="1"/>
  <c r="AH10" i="1"/>
  <c r="AG10" i="1"/>
  <c r="AF10" i="1"/>
  <c r="AM9" i="1"/>
  <c r="AL9" i="1"/>
  <c r="AK9" i="1"/>
  <c r="AJ9" i="1"/>
  <c r="AI9" i="1"/>
  <c r="AH9" i="1"/>
  <c r="AG9" i="1"/>
  <c r="AF9" i="1"/>
  <c r="AM8" i="1"/>
  <c r="AL8" i="1"/>
  <c r="AK8" i="1"/>
  <c r="AJ8" i="1"/>
  <c r="AI8" i="1"/>
  <c r="AH8" i="1"/>
  <c r="AG8" i="1"/>
  <c r="AF8" i="1"/>
  <c r="AM7" i="1"/>
  <c r="AL7" i="1"/>
  <c r="AK7" i="1"/>
  <c r="AJ7" i="1"/>
  <c r="AI7" i="1"/>
  <c r="AH7" i="1"/>
  <c r="AG7" i="1"/>
  <c r="AF7" i="1"/>
  <c r="AM6" i="1"/>
  <c r="AL6" i="1"/>
  <c r="AK6" i="1"/>
  <c r="AJ6" i="1"/>
  <c r="AI6" i="1"/>
  <c r="AH6" i="1"/>
  <c r="AG6" i="1"/>
  <c r="AF6" i="1"/>
  <c r="AM5" i="1"/>
  <c r="AL5" i="1"/>
  <c r="AK5" i="1"/>
  <c r="AJ5" i="1"/>
  <c r="AI5" i="1"/>
  <c r="AH5" i="1"/>
  <c r="AG5" i="1"/>
  <c r="AF5" i="1"/>
  <c r="AN5" i="1" l="1"/>
  <c r="AN6" i="1"/>
  <c r="AN9" i="1"/>
  <c r="AN10" i="1"/>
  <c r="AN11" i="1"/>
  <c r="AN12" i="1"/>
  <c r="AN16" i="1"/>
  <c r="AN17" i="1"/>
  <c r="AN18" i="1"/>
  <c r="AN19" i="1"/>
  <c r="AN21" i="1"/>
  <c r="AN22" i="1"/>
  <c r="AN23" i="1"/>
  <c r="AN24" i="1"/>
  <c r="AN25" i="1"/>
  <c r="AN27" i="1"/>
  <c r="AN29" i="1"/>
  <c r="AN20" i="1"/>
  <c r="AN28" i="1"/>
  <c r="AN30" i="1"/>
  <c r="AN26" i="1"/>
  <c r="AN15" i="1"/>
  <c r="AN14" i="1"/>
  <c r="AN13" i="1"/>
  <c r="AK31" i="1"/>
  <c r="AH31" i="1"/>
  <c r="AH35" i="1"/>
  <c r="AJ31" i="1"/>
  <c r="AN7" i="1"/>
  <c r="AL31" i="1"/>
  <c r="AI31" i="1"/>
  <c r="AN35" i="1"/>
  <c r="AG32" i="1"/>
  <c r="AI33" i="1"/>
  <c r="AF34" i="1"/>
  <c r="AG31" i="1"/>
  <c r="AM31" i="1"/>
  <c r="AN8" i="1"/>
  <c r="AF34" i="2"/>
  <c r="AJ31" i="2"/>
  <c r="AG32" i="2"/>
  <c r="AI33" i="2"/>
  <c r="AK31" i="2"/>
  <c r="AH35" i="2"/>
  <c r="AN35" i="2"/>
  <c r="AI31" i="2"/>
  <c r="AN10" i="2"/>
  <c r="AN25" i="2"/>
  <c r="AN7" i="2"/>
  <c r="AN13" i="2"/>
  <c r="AN28" i="2"/>
  <c r="AN5" i="2"/>
  <c r="AL31" i="2"/>
  <c r="AN8" i="2"/>
  <c r="AN11" i="2"/>
  <c r="AN14" i="2"/>
  <c r="AN17" i="2"/>
  <c r="AN20" i="2"/>
  <c r="AN23" i="2"/>
  <c r="AN26" i="2"/>
  <c r="AN29" i="2"/>
  <c r="AN22" i="2"/>
  <c r="AM31" i="2"/>
  <c r="AN16" i="2"/>
  <c r="AG31" i="2"/>
  <c r="AH31" i="2"/>
  <c r="AN6" i="2"/>
  <c r="AN9" i="2"/>
  <c r="AN12" i="2"/>
  <c r="AN15" i="2"/>
  <c r="AN18" i="2"/>
  <c r="AN21" i="2"/>
  <c r="AN24" i="2"/>
  <c r="AN27" i="2"/>
  <c r="AN30" i="2"/>
  <c r="AN19" i="2"/>
  <c r="AF31" i="1"/>
  <c r="AF31" i="2"/>
  <c r="AN31" i="1" l="1"/>
  <c r="AN32" i="1"/>
  <c r="AN32" i="2"/>
  <c r="AN31" i="2"/>
</calcChain>
</file>

<file path=xl/sharedStrings.xml><?xml version="1.0" encoding="utf-8"?>
<sst xmlns="http://schemas.openxmlformats.org/spreadsheetml/2006/main" count="1301" uniqueCount="120">
  <si>
    <t xml:space="preserve">조리실근무            "D1" ㅡ06:00~15:00                     "D" ㅡ 08:00~17:00 </t>
  </si>
  <si>
    <t>연</t>
  </si>
  <si>
    <t>노옥순</t>
  </si>
  <si>
    <t>토</t>
  </si>
  <si>
    <t>출장</t>
  </si>
  <si>
    <t>김미향</t>
  </si>
  <si>
    <t>배민주</t>
  </si>
  <si>
    <t>차민선</t>
  </si>
  <si>
    <t>배재운</t>
  </si>
  <si>
    <t>금</t>
  </si>
  <si>
    <t>김문우</t>
  </si>
  <si>
    <t>최은진</t>
  </si>
  <si>
    <t>병</t>
  </si>
  <si>
    <t>수</t>
  </si>
  <si>
    <t>최재영</t>
  </si>
  <si>
    <t>김현주</t>
  </si>
  <si>
    <t>강현정</t>
  </si>
  <si>
    <t>박미향</t>
  </si>
  <si>
    <t>교</t>
  </si>
  <si>
    <t>N</t>
  </si>
  <si>
    <t>화</t>
  </si>
  <si>
    <t>이태윤</t>
  </si>
  <si>
    <t>목</t>
  </si>
  <si>
    <t>반</t>
  </si>
  <si>
    <t>일</t>
  </si>
  <si>
    <t>조광삼</t>
  </si>
  <si>
    <t>임종남</t>
  </si>
  <si>
    <t>전근배</t>
  </si>
  <si>
    <t>배광호</t>
  </si>
  <si>
    <t>청</t>
  </si>
  <si>
    <t>김애라</t>
  </si>
  <si>
    <t>합계</t>
  </si>
  <si>
    <t>O</t>
  </si>
  <si>
    <t>교육</t>
  </si>
  <si>
    <t xml:space="preserve"> </t>
  </si>
  <si>
    <t>박병길</t>
  </si>
  <si>
    <t>이원호</t>
  </si>
  <si>
    <t>이성훈</t>
  </si>
  <si>
    <t>김성훈</t>
  </si>
  <si>
    <t>이호직</t>
  </si>
  <si>
    <t>소수민</t>
  </si>
  <si>
    <t>이름</t>
  </si>
  <si>
    <t>김은영</t>
  </si>
  <si>
    <t>D</t>
  </si>
  <si>
    <t>월</t>
  </si>
  <si>
    <t>이석우</t>
  </si>
  <si>
    <r>
      <t>D</t>
    </r>
    <r>
      <rPr>
        <sz val="9"/>
        <color rgb="FF000000"/>
        <rFont val="함초롬바탕"/>
        <family val="1"/>
        <charset val="129"/>
      </rPr>
      <t>1</t>
    </r>
  </si>
  <si>
    <t>병,청,코</t>
  </si>
  <si>
    <t>코(공)</t>
  </si>
  <si>
    <t>남궁정훈</t>
  </si>
  <si>
    <t>이호직체험홈</t>
  </si>
  <si>
    <t>교,출,연</t>
  </si>
  <si>
    <r>
      <t>D+D</t>
    </r>
    <r>
      <rPr>
        <sz val="8"/>
        <color rgb="FF000000"/>
        <rFont val="굴림"/>
        <family val="3"/>
        <charset val="129"/>
      </rPr>
      <t>1</t>
    </r>
  </si>
  <si>
    <r>
      <t>D+D</t>
    </r>
    <r>
      <rPr>
        <sz val="10"/>
        <color rgb="FF000000"/>
        <rFont val="굴림"/>
        <family val="3"/>
        <charset val="129"/>
      </rPr>
      <t>1</t>
    </r>
  </si>
  <si>
    <t>연</t>
    <phoneticPr fontId="13" type="noConversion"/>
  </si>
  <si>
    <t>반</t>
    <phoneticPr fontId="13" type="noConversion"/>
  </si>
  <si>
    <t>연</t>
    <phoneticPr fontId="13" type="noConversion"/>
  </si>
  <si>
    <t>반</t>
    <phoneticPr fontId="13" type="noConversion"/>
  </si>
  <si>
    <t>반</t>
    <phoneticPr fontId="13" type="noConversion"/>
  </si>
  <si>
    <t>반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</si>
  <si>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</si>
  <si>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</si>
  <si>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</si>
  <si>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</si>
  <si>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반</t>
    <phoneticPr fontId="13" type="noConversion"/>
  </si>
  <si>
    <t>D</t>
    <phoneticPr fontId="13" type="noConversion"/>
  </si>
  <si>
    <t>연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</si>
  <si>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</si>
  <si>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</si>
  <si>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</si>
  <si>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N</t>
    <phoneticPr fontId="13" type="noConversion"/>
  </si>
  <si>
    <t>D</t>
    <phoneticPr fontId="13" type="noConversion"/>
  </si>
  <si>
    <t>N</t>
    <phoneticPr fontId="13" type="noConversion"/>
  </si>
  <si>
    <t>N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</si>
  <si>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</si>
  <si>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</si>
  <si>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</si>
  <si>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</si>
  <si>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N</t>
    <phoneticPr fontId="13" type="noConversion"/>
  </si>
  <si>
    <t>N</t>
    <phoneticPr fontId="13" type="noConversion"/>
  </si>
  <si>
    <t>D</t>
    <phoneticPr fontId="13" type="noConversion"/>
  </si>
  <si>
    <t>N</t>
    <phoneticPr fontId="13" type="noConversion"/>
  </si>
  <si>
    <t>반</t>
    <phoneticPr fontId="13" type="noConversion"/>
  </si>
  <si>
    <t>반</t>
    <phoneticPr fontId="13" type="noConversion"/>
  </si>
  <si>
    <t>반</t>
    <phoneticPr fontId="13" type="noConversion"/>
  </si>
  <si>
    <t>연</t>
    <phoneticPr fontId="13" type="noConversion"/>
  </si>
  <si>
    <t>D</t>
    <phoneticPr fontId="13" type="noConversion"/>
  </si>
  <si>
    <r>
      <t xml:space="preserve">                                           </t>
    </r>
    <r>
      <rPr>
        <b/>
        <sz val="16"/>
        <color rgb="FF000000"/>
        <rFont val="굴림"/>
        <family val="3"/>
        <charset val="129"/>
      </rPr>
      <t xml:space="preserve"> 2021년 </t>
    </r>
    <r>
      <rPr>
        <b/>
        <sz val="22"/>
        <color rgb="FF000000"/>
        <rFont val="굴림"/>
        <family val="3"/>
        <charset val="129"/>
      </rPr>
      <t xml:space="preserve"> 4</t>
    </r>
    <r>
      <rPr>
        <b/>
        <sz val="16"/>
        <color rgb="FF000000"/>
        <rFont val="굴림"/>
        <family val="3"/>
        <charset val="129"/>
      </rPr>
      <t xml:space="preserve">월  근 무 명령    </t>
    </r>
    <r>
      <rPr>
        <sz val="16"/>
        <color rgb="FF000000"/>
        <rFont val="굴림"/>
        <family val="3"/>
        <charset val="129"/>
      </rPr>
      <t xml:space="preserve"> </t>
    </r>
    <r>
      <rPr>
        <sz val="12"/>
        <color rgb="FF000000"/>
        <rFont val="굴림"/>
        <family val="3"/>
        <charset val="129"/>
      </rPr>
      <t>(21.04.15.)</t>
    </r>
    <r>
      <rPr>
        <sz val="16"/>
        <color rgb="FF000000"/>
        <rFont val="굴림"/>
        <family val="3"/>
        <charset val="129"/>
      </rPr>
      <t xml:space="preserve">  </t>
    </r>
    <r>
      <rPr>
        <b/>
        <sz val="16"/>
        <color rgb="FF000000"/>
        <rFont val="굴림"/>
        <family val="3"/>
        <charset val="129"/>
      </rPr>
      <t xml:space="preserve">               평화마을사랑의집</t>
    </r>
    <phoneticPr fontId="13" type="noConversion"/>
  </si>
  <si>
    <t>연</t>
    <phoneticPr fontId="13" type="noConversion"/>
  </si>
  <si>
    <t>백신</t>
    <phoneticPr fontId="13" type="noConversion"/>
  </si>
  <si>
    <t>병</t>
    <phoneticPr fontId="13" type="noConversion"/>
  </si>
  <si>
    <t>병</t>
    <phoneticPr fontId="13" type="noConversion"/>
  </si>
  <si>
    <t>촉탁의</t>
    <phoneticPr fontId="13" type="noConversion"/>
  </si>
  <si>
    <t>D</t>
    <phoneticPr fontId="13" type="noConversion"/>
  </si>
  <si>
    <t>반</t>
    <phoneticPr fontId="13" type="noConversion"/>
  </si>
  <si>
    <t>연</t>
    <phoneticPr fontId="13" type="noConversion"/>
  </si>
  <si>
    <t>반</t>
    <phoneticPr fontId="13" type="noConversion"/>
  </si>
  <si>
    <t>N</t>
    <phoneticPr fontId="13" type="noConversion"/>
  </si>
  <si>
    <t>병</t>
    <phoneticPr fontId="13" type="noConversion"/>
  </si>
  <si>
    <t>D</t>
    <phoneticPr fontId="13" type="noConversion"/>
  </si>
  <si>
    <t>병</t>
    <phoneticPr fontId="13" type="noConversion"/>
  </si>
  <si>
    <t>병</t>
    <phoneticPr fontId="13" type="noConversion"/>
  </si>
  <si>
    <t>병</t>
    <phoneticPr fontId="13" type="noConversion"/>
  </si>
  <si>
    <t>N</t>
    <phoneticPr fontId="13" type="noConversion"/>
  </si>
  <si>
    <t>병</t>
    <phoneticPr fontId="13" type="noConversion"/>
  </si>
  <si>
    <t>차민선</t>
    <phoneticPr fontId="13" type="noConversion"/>
  </si>
  <si>
    <t>병</t>
    <phoneticPr fontId="13" type="noConversion"/>
  </si>
  <si>
    <t>반</t>
    <phoneticPr fontId="13" type="noConversion"/>
  </si>
  <si>
    <t>연</t>
    <phoneticPr fontId="13" type="noConversion"/>
  </si>
  <si>
    <t>병</t>
    <phoneticPr fontId="13" type="noConversion"/>
  </si>
  <si>
    <t>병</t>
    <phoneticPr fontId="13" type="noConversion"/>
  </si>
  <si>
    <t>병</t>
    <phoneticPr fontId="13" type="noConversion"/>
  </si>
  <si>
    <t>D</t>
    <phoneticPr fontId="13" type="noConversion"/>
  </si>
  <si>
    <t>N</t>
    <phoneticPr fontId="13" type="noConversion"/>
  </si>
  <si>
    <t>D</t>
    <phoneticPr fontId="13" type="noConversion"/>
  </si>
  <si>
    <t>D</t>
    <phoneticPr fontId="13" type="noConversion"/>
  </si>
  <si>
    <t>D</t>
    <phoneticPr fontId="13" type="noConversion"/>
  </si>
  <si>
    <t>반</t>
    <phoneticPr fontId="13" type="noConversion"/>
  </si>
  <si>
    <r>
      <t xml:space="preserve">                                           </t>
    </r>
    <r>
      <rPr>
        <b/>
        <sz val="16"/>
        <color rgb="FF000000"/>
        <rFont val="굴림"/>
        <family val="3"/>
        <charset val="129"/>
      </rPr>
      <t xml:space="preserve"> 2021년 </t>
    </r>
    <r>
      <rPr>
        <b/>
        <sz val="22"/>
        <color rgb="FF000000"/>
        <rFont val="굴림"/>
        <family val="3"/>
        <charset val="129"/>
      </rPr>
      <t xml:space="preserve"> 4</t>
    </r>
    <r>
      <rPr>
        <b/>
        <sz val="16"/>
        <color rgb="FF000000"/>
        <rFont val="굴림"/>
        <family val="3"/>
        <charset val="129"/>
      </rPr>
      <t xml:space="preserve">월  근 무 진행    </t>
    </r>
    <r>
      <rPr>
        <sz val="16"/>
        <color rgb="FF000000"/>
        <rFont val="굴림"/>
        <family val="3"/>
        <charset val="129"/>
      </rPr>
      <t xml:space="preserve"> </t>
    </r>
    <r>
      <rPr>
        <sz val="12"/>
        <color rgb="FF000000"/>
        <rFont val="굴림"/>
        <family val="3"/>
        <charset val="129"/>
      </rPr>
      <t>(21.04.23.)</t>
    </r>
    <r>
      <rPr>
        <sz val="16"/>
        <color rgb="FF000000"/>
        <rFont val="굴림"/>
        <family val="3"/>
        <charset val="129"/>
      </rPr>
      <t xml:space="preserve">  </t>
    </r>
    <r>
      <rPr>
        <b/>
        <sz val="16"/>
        <color rgb="FF000000"/>
        <rFont val="굴림"/>
        <family val="3"/>
        <charset val="129"/>
      </rPr>
      <t xml:space="preserve">               평화마을사랑의집</t>
    </r>
    <phoneticPr fontId="13" type="noConversion"/>
  </si>
  <si>
    <t>N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</si>
</sst>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rgb="FF000000"/>
      <name val="맑은 고딕"/>
    </font>
    <font>
      <sz val="12"/>
      <color rgb="FF000000"/>
      <name val="굴림"/>
      <family val="3"/>
      <charset val="129"/>
    </font>
    <font>
      <sz val="11"/>
      <color rgb="FF000000"/>
      <name val="굴림"/>
      <family val="3"/>
      <charset val="129"/>
    </font>
    <font>
      <sz val="10"/>
      <color rgb="FF000000"/>
      <name val="굴림"/>
      <family val="3"/>
      <charset val="129"/>
    </font>
    <font>
      <sz val="9"/>
      <color rgb="FF000000"/>
      <name val="굴림"/>
      <family val="3"/>
      <charset val="129"/>
    </font>
    <font>
      <sz val="10"/>
      <color rgb="FF000000"/>
      <name val="맑은 고딕"/>
      <family val="3"/>
      <charset val="129"/>
    </font>
    <font>
      <sz val="7"/>
      <color rgb="FF000000"/>
      <name val="굴림"/>
      <family val="3"/>
      <charset val="129"/>
    </font>
    <font>
      <sz val="11"/>
      <color rgb="FF000000"/>
      <name val="함초롬바탕"/>
      <family val="1"/>
      <charset val="129"/>
    </font>
    <font>
      <sz val="8"/>
      <color rgb="FF000000"/>
      <name val="굴림"/>
      <family val="3"/>
      <charset val="129"/>
    </font>
    <font>
      <sz val="16"/>
      <color rgb="FF000000"/>
      <name val="굴림"/>
      <family val="3"/>
      <charset val="129"/>
    </font>
    <font>
      <b/>
      <sz val="16"/>
      <color rgb="FF000000"/>
      <name val="굴림"/>
      <family val="3"/>
      <charset val="129"/>
    </font>
    <font>
      <b/>
      <sz val="22"/>
      <color rgb="FF000000"/>
      <name val="굴림"/>
      <family val="3"/>
      <charset val="129"/>
    </font>
    <font>
      <sz val="9"/>
      <color rgb="FF000000"/>
      <name val="함초롬바탕"/>
      <family val="1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rgb="FFFFF7CC"/>
        <bgColor indexed="64"/>
      </patternFill>
    </fill>
    <fill>
      <patternFill patternType="solid">
        <fgColor rgb="FFFFE7D8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FFE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9C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63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0" fontId="4" fillId="0" borderId="25" xfId="0" applyNumberFormat="1" applyFont="1" applyFill="1" applyBorder="1" applyAlignment="1" applyProtection="1">
      <alignment horizontal="center" vertical="center" wrapText="1"/>
    </xf>
    <xf numFmtId="0" fontId="4" fillId="0" borderId="26" xfId="0" applyNumberFormat="1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22" xfId="0" applyNumberFormat="1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0" fillId="0" borderId="44" xfId="0" applyFill="1" applyBorder="1">
      <alignment vertical="center"/>
    </xf>
    <xf numFmtId="0" fontId="4" fillId="0" borderId="3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0" fillId="2" borderId="47" xfId="0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 applyProtection="1">
      <alignment vertical="center"/>
    </xf>
    <xf numFmtId="0" fontId="7" fillId="0" borderId="5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0" fillId="6" borderId="4" xfId="0" applyNumberFormat="1" applyFont="1" applyFill="1" applyBorder="1" applyAlignment="1" applyProtection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8" borderId="42" xfId="0" applyFont="1" applyFill="1" applyBorder="1" applyAlignment="1">
      <alignment horizontal="center" vertical="center"/>
    </xf>
    <xf numFmtId="0" fontId="0" fillId="8" borderId="47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7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1" fillId="11" borderId="48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1" fillId="6" borderId="2" xfId="0" applyNumberFormat="1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8" fillId="3" borderId="50" xfId="0" applyNumberFormat="1" applyFont="1" applyFill="1" applyBorder="1" applyAlignment="1" applyProtection="1">
      <alignment horizontal="center" vertical="center" wrapText="1"/>
    </xf>
    <xf numFmtId="0" fontId="8" fillId="3" borderId="51" xfId="0" applyNumberFormat="1" applyFont="1" applyFill="1" applyBorder="1" applyAlignment="1" applyProtection="1">
      <alignment horizontal="center" vertical="center" wrapText="1"/>
    </xf>
    <xf numFmtId="0" fontId="8" fillId="3" borderId="0" xfId="0" applyNumberFormat="1" applyFont="1" applyFill="1" applyBorder="1" applyAlignment="1" applyProtection="1">
      <alignment horizontal="center" vertical="center" wrapText="1"/>
    </xf>
    <xf numFmtId="0" fontId="8" fillId="3" borderId="44" xfId="0" applyNumberFormat="1" applyFont="1" applyFill="1" applyBorder="1" applyAlignment="1" applyProtection="1">
      <alignment horizontal="center" vertical="center" wrapText="1"/>
    </xf>
    <xf numFmtId="0" fontId="8" fillId="3" borderId="52" xfId="0" applyNumberFormat="1" applyFont="1" applyFill="1" applyBorder="1" applyAlignment="1" applyProtection="1">
      <alignment horizontal="center" vertical="center" wrapText="1"/>
    </xf>
    <xf numFmtId="0" fontId="8" fillId="3" borderId="53" xfId="0" applyNumberFormat="1" applyFont="1" applyFill="1" applyBorder="1" applyAlignment="1" applyProtection="1">
      <alignment horizontal="center" vertical="center" wrapText="1"/>
    </xf>
    <xf numFmtId="0" fontId="8" fillId="3" borderId="54" xfId="0" applyNumberFormat="1" applyFont="1" applyFill="1" applyBorder="1" applyAlignment="1" applyProtection="1">
      <alignment horizontal="center" vertical="center" wrapText="1"/>
    </xf>
    <xf numFmtId="0" fontId="3" fillId="0" borderId="55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8" fillId="0" borderId="25" xfId="0" applyNumberFormat="1" applyFont="1" applyFill="1" applyBorder="1" applyAlignment="1" applyProtection="1">
      <alignment horizontal="center" vertical="center" wrapText="1"/>
    </xf>
    <xf numFmtId="0" fontId="8" fillId="0" borderId="26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0" fontId="8" fillId="4" borderId="61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</cellXfs>
  <cellStyles count="1">
    <cellStyle name="표준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FFF9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S36"/>
  <sheetViews>
    <sheetView tabSelected="1" zoomScaleNormal="100" zoomScaleSheetLayoutView="75" workbookViewId="0">
      <selection activeCell="V18" sqref="V18"/>
    </sheetView>
  </sheetViews>
  <sheetFormatPr defaultColWidth="3.875" defaultRowHeight="16.5" x14ac:dyDescent="0.3"/>
  <cols>
    <col min="1" max="1" width="8.25" style="24" customWidth="1"/>
    <col min="2" max="2" width="3" style="23" customWidth="1"/>
    <col min="3" max="3" width="3" style="32" customWidth="1"/>
    <col min="4" max="5" width="3" style="76" customWidth="1"/>
    <col min="6" max="10" width="3" style="32" customWidth="1"/>
    <col min="11" max="12" width="3" style="76" customWidth="1"/>
    <col min="13" max="17" width="3" style="32" customWidth="1"/>
    <col min="18" max="19" width="3" style="76" customWidth="1"/>
    <col min="20" max="24" width="3" style="32" customWidth="1"/>
    <col min="25" max="26" width="3" style="121" customWidth="1"/>
    <col min="27" max="31" width="3" style="32" customWidth="1"/>
    <col min="32" max="32" width="3.375" style="24" customWidth="1"/>
    <col min="33" max="33" width="2.5" style="24" customWidth="1"/>
    <col min="34" max="34" width="3.125" style="24" customWidth="1"/>
    <col min="35" max="36" width="2.625" style="24" customWidth="1"/>
    <col min="37" max="37" width="2.5" style="24" customWidth="1"/>
    <col min="38" max="38" width="2.75" style="24" customWidth="1"/>
    <col min="39" max="39" width="3.125" style="24" customWidth="1"/>
    <col min="40" max="40" width="4.375" style="24" customWidth="1"/>
    <col min="41" max="16384" width="3.875" style="24"/>
  </cols>
  <sheetData>
    <row r="1" spans="1:42" ht="8.25" customHeight="1" x14ac:dyDescent="0.3">
      <c r="A1" s="165" t="s">
        <v>87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</row>
    <row r="2" spans="1:42" ht="22.5" customHeight="1" x14ac:dyDescent="0.3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5"/>
      <c r="AF2" s="166"/>
      <c r="AG2" s="166"/>
      <c r="AH2" s="166"/>
      <c r="AI2" s="166"/>
      <c r="AJ2" s="166"/>
      <c r="AK2" s="166"/>
      <c r="AL2" s="166"/>
      <c r="AM2" s="165"/>
      <c r="AN2" s="166"/>
    </row>
    <row r="3" spans="1:42" ht="15" customHeight="1" x14ac:dyDescent="0.3">
      <c r="A3" s="174" t="s">
        <v>41</v>
      </c>
      <c r="B3" s="1">
        <v>1</v>
      </c>
      <c r="C3" s="2">
        <v>2</v>
      </c>
      <c r="D3" s="77">
        <v>3</v>
      </c>
      <c r="E3" s="77">
        <v>4</v>
      </c>
      <c r="F3" s="2">
        <v>5</v>
      </c>
      <c r="G3" s="1">
        <v>6</v>
      </c>
      <c r="H3" s="1">
        <v>7</v>
      </c>
      <c r="I3" s="2">
        <v>8</v>
      </c>
      <c r="J3" s="1">
        <v>9</v>
      </c>
      <c r="K3" s="77">
        <v>10</v>
      </c>
      <c r="L3" s="82">
        <v>11</v>
      </c>
      <c r="M3" s="1">
        <v>12</v>
      </c>
      <c r="N3" s="1">
        <v>13</v>
      </c>
      <c r="O3" s="2">
        <v>14</v>
      </c>
      <c r="P3" s="1">
        <v>15</v>
      </c>
      <c r="Q3" s="1">
        <v>16</v>
      </c>
      <c r="R3" s="82">
        <v>17</v>
      </c>
      <c r="S3" s="77">
        <v>18</v>
      </c>
      <c r="T3" s="1">
        <v>19</v>
      </c>
      <c r="U3" s="2">
        <v>20</v>
      </c>
      <c r="V3" s="1">
        <v>21</v>
      </c>
      <c r="W3" s="1">
        <v>22</v>
      </c>
      <c r="X3" s="2">
        <v>23</v>
      </c>
      <c r="Y3" s="106">
        <v>24</v>
      </c>
      <c r="Z3" s="106">
        <v>25</v>
      </c>
      <c r="AA3" s="2">
        <v>26</v>
      </c>
      <c r="AB3" s="1">
        <v>27</v>
      </c>
      <c r="AC3" s="1">
        <v>28</v>
      </c>
      <c r="AD3" s="1">
        <v>29</v>
      </c>
      <c r="AE3" s="1">
        <v>30</v>
      </c>
      <c r="AF3" s="176" t="s">
        <v>53</v>
      </c>
      <c r="AG3" s="161" t="s">
        <v>19</v>
      </c>
      <c r="AH3" s="161" t="s">
        <v>32</v>
      </c>
      <c r="AI3" s="42" t="s">
        <v>33</v>
      </c>
      <c r="AJ3" s="163" t="s">
        <v>1</v>
      </c>
      <c r="AK3" s="167" t="s">
        <v>23</v>
      </c>
      <c r="AL3" s="36" t="s">
        <v>12</v>
      </c>
      <c r="AM3" s="178" t="s">
        <v>48</v>
      </c>
      <c r="AN3" s="169" t="s">
        <v>31</v>
      </c>
    </row>
    <row r="4" spans="1:42" ht="15.75" customHeight="1" x14ac:dyDescent="0.3">
      <c r="A4" s="175"/>
      <c r="B4" s="72" t="s">
        <v>22</v>
      </c>
      <c r="C4" s="65" t="s">
        <v>9</v>
      </c>
      <c r="D4" s="78" t="s">
        <v>3</v>
      </c>
      <c r="E4" s="78" t="s">
        <v>24</v>
      </c>
      <c r="F4" s="72" t="s">
        <v>44</v>
      </c>
      <c r="G4" s="65" t="s">
        <v>20</v>
      </c>
      <c r="H4" s="65" t="s">
        <v>13</v>
      </c>
      <c r="I4" s="65" t="s">
        <v>22</v>
      </c>
      <c r="J4" s="72" t="s">
        <v>9</v>
      </c>
      <c r="K4" s="78" t="s">
        <v>3</v>
      </c>
      <c r="L4" s="78" t="s">
        <v>24</v>
      </c>
      <c r="M4" s="65" t="s">
        <v>44</v>
      </c>
      <c r="N4" s="72" t="s">
        <v>20</v>
      </c>
      <c r="O4" s="65" t="s">
        <v>13</v>
      </c>
      <c r="P4" s="65" t="s">
        <v>22</v>
      </c>
      <c r="Q4" s="65" t="s">
        <v>9</v>
      </c>
      <c r="R4" s="90" t="s">
        <v>3</v>
      </c>
      <c r="S4" s="78" t="s">
        <v>24</v>
      </c>
      <c r="T4" s="65" t="s">
        <v>44</v>
      </c>
      <c r="U4" s="65" t="s">
        <v>20</v>
      </c>
      <c r="V4" s="72" t="s">
        <v>13</v>
      </c>
      <c r="W4" s="65" t="s">
        <v>22</v>
      </c>
      <c r="X4" s="65" t="s">
        <v>9</v>
      </c>
      <c r="Y4" s="107" t="s">
        <v>3</v>
      </c>
      <c r="Z4" s="108" t="s">
        <v>24</v>
      </c>
      <c r="AA4" s="65" t="s">
        <v>44</v>
      </c>
      <c r="AB4" s="65" t="s">
        <v>20</v>
      </c>
      <c r="AC4" s="65" t="s">
        <v>13</v>
      </c>
      <c r="AD4" s="72" t="s">
        <v>22</v>
      </c>
      <c r="AE4" s="65" t="s">
        <v>9</v>
      </c>
      <c r="AF4" s="177"/>
      <c r="AG4" s="162"/>
      <c r="AH4" s="162"/>
      <c r="AI4" s="43" t="s">
        <v>4</v>
      </c>
      <c r="AJ4" s="164"/>
      <c r="AK4" s="168"/>
      <c r="AL4" s="37" t="s">
        <v>29</v>
      </c>
      <c r="AM4" s="179"/>
      <c r="AN4" s="170"/>
      <c r="AO4" s="23"/>
      <c r="AP4" s="23"/>
    </row>
    <row r="5" spans="1:42" ht="14.45" customHeight="1" x14ac:dyDescent="0.3">
      <c r="A5" s="3" t="s">
        <v>5</v>
      </c>
      <c r="B5" s="33" t="s">
        <v>43</v>
      </c>
      <c r="C5" s="5" t="s">
        <v>43</v>
      </c>
      <c r="D5" s="79"/>
      <c r="E5" s="79"/>
      <c r="F5" s="5" t="s">
        <v>43</v>
      </c>
      <c r="G5" s="5" t="s">
        <v>43</v>
      </c>
      <c r="H5" s="5" t="s">
        <v>43</v>
      </c>
      <c r="I5" s="5" t="s">
        <v>43</v>
      </c>
      <c r="J5" s="5" t="s">
        <v>43</v>
      </c>
      <c r="K5" s="79"/>
      <c r="L5" s="79"/>
      <c r="M5" s="5" t="s">
        <v>43</v>
      </c>
      <c r="N5" s="5" t="s">
        <v>43</v>
      </c>
      <c r="O5" s="5" t="s">
        <v>43</v>
      </c>
      <c r="P5" s="5" t="s">
        <v>43</v>
      </c>
      <c r="Q5" s="5" t="s">
        <v>43</v>
      </c>
      <c r="R5" s="79"/>
      <c r="S5" s="79"/>
      <c r="T5" s="5" t="s">
        <v>43</v>
      </c>
      <c r="U5" s="5" t="s">
        <v>43</v>
      </c>
      <c r="V5" s="5" t="s">
        <v>43</v>
      </c>
      <c r="W5" s="5" t="s">
        <v>43</v>
      </c>
      <c r="X5" s="5" t="s">
        <v>43</v>
      </c>
      <c r="Y5" s="109"/>
      <c r="Z5" s="109"/>
      <c r="AA5" s="5" t="s">
        <v>43</v>
      </c>
      <c r="AB5" s="5" t="s">
        <v>43</v>
      </c>
      <c r="AC5" s="7" t="s">
        <v>43</v>
      </c>
      <c r="AD5" s="7" t="s">
        <v>43</v>
      </c>
      <c r="AE5" s="7" t="s">
        <v>43</v>
      </c>
      <c r="AF5" s="44">
        <f>COUNTIF(B5:AE5,"D")</f>
        <v>22</v>
      </c>
      <c r="AG5" s="45">
        <f t="shared" ref="AG5:AG30" si="0">COUNTIF(B5:AE5,"N")</f>
        <v>0</v>
      </c>
      <c r="AH5" s="45">
        <f t="shared" ref="AH5:AH30" si="1">COUNTIF(B5:AE5,"")</f>
        <v>8</v>
      </c>
      <c r="AI5" s="4">
        <f t="shared" ref="AI5:AI30" si="2">COUNTIF(B5:AE5,"교")+COUNTIF(B5:AE5,"출")</f>
        <v>0</v>
      </c>
      <c r="AJ5" s="26">
        <f>COUNTIF(B5:AE5,"연")</f>
        <v>0</v>
      </c>
      <c r="AK5" s="27">
        <f t="shared" ref="AK5:AK30" si="3">COUNTIF(B5:AE5,"반")</f>
        <v>0</v>
      </c>
      <c r="AL5" s="27">
        <f>COUNTIF(B5:AE5,"병")+COUNTIF(B5:AE5,"청")</f>
        <v>0</v>
      </c>
      <c r="AM5" s="39">
        <f>COUNTIF(B5:AE5,"코")</f>
        <v>0</v>
      </c>
      <c r="AN5" s="69">
        <f>SUM(AF5:AM5)</f>
        <v>30</v>
      </c>
      <c r="AO5" s="23"/>
      <c r="AP5" s="23"/>
    </row>
    <row r="6" spans="1:42" ht="14.45" customHeight="1" x14ac:dyDescent="0.3">
      <c r="A6" s="3" t="s">
        <v>27</v>
      </c>
      <c r="B6" s="33" t="s">
        <v>43</v>
      </c>
      <c r="C6" s="5" t="s">
        <v>43</v>
      </c>
      <c r="D6" s="79"/>
      <c r="E6" s="79"/>
      <c r="F6" s="5" t="s">
        <v>43</v>
      </c>
      <c r="G6" s="5" t="s">
        <v>43</v>
      </c>
      <c r="H6" s="5" t="s">
        <v>43</v>
      </c>
      <c r="I6" s="5" t="s">
        <v>43</v>
      </c>
      <c r="J6" s="5" t="s">
        <v>43</v>
      </c>
      <c r="K6" s="79"/>
      <c r="L6" s="79"/>
      <c r="M6" s="5" t="s">
        <v>43</v>
      </c>
      <c r="N6" s="5" t="s">
        <v>43</v>
      </c>
      <c r="O6" s="5" t="s">
        <v>43</v>
      </c>
      <c r="P6" s="5" t="s">
        <v>43</v>
      </c>
      <c r="Q6" s="5" t="s">
        <v>43</v>
      </c>
      <c r="R6" s="79"/>
      <c r="S6" s="79"/>
      <c r="T6" s="5" t="s">
        <v>43</v>
      </c>
      <c r="U6" s="5" t="s">
        <v>43</v>
      </c>
      <c r="V6" s="5" t="s">
        <v>43</v>
      </c>
      <c r="W6" s="5" t="s">
        <v>43</v>
      </c>
      <c r="X6" s="5" t="s">
        <v>43</v>
      </c>
      <c r="Y6" s="109" t="s">
        <v>99</v>
      </c>
      <c r="Z6" s="109"/>
      <c r="AA6" s="5" t="s">
        <v>43</v>
      </c>
      <c r="AB6" s="99"/>
      <c r="AC6" s="7" t="s">
        <v>112</v>
      </c>
      <c r="AD6" s="7" t="s">
        <v>43</v>
      </c>
      <c r="AE6" s="7" t="s">
        <v>43</v>
      </c>
      <c r="AF6" s="44">
        <f t="shared" ref="AF6:AF30" si="4">COUNTIF(B6:AE6,"D")</f>
        <v>22</v>
      </c>
      <c r="AG6" s="45">
        <f t="shared" si="0"/>
        <v>0</v>
      </c>
      <c r="AH6" s="45">
        <f t="shared" si="1"/>
        <v>8</v>
      </c>
      <c r="AI6" s="4">
        <f t="shared" si="2"/>
        <v>0</v>
      </c>
      <c r="AJ6" s="28">
        <f t="shared" ref="AJ6:AJ30" si="5">COUNTIF(B6:AE6,"연")</f>
        <v>0</v>
      </c>
      <c r="AK6" s="29">
        <f t="shared" si="3"/>
        <v>0</v>
      </c>
      <c r="AL6" s="29">
        <f>COUNTIF(B6:AE6,"병")+COUNTIF(B6:AE6,"청")</f>
        <v>0</v>
      </c>
      <c r="AM6" s="40">
        <f t="shared" ref="AM6:AM30" si="6">COUNTIF(B6:AE6,"코")</f>
        <v>0</v>
      </c>
      <c r="AN6" s="70">
        <f t="shared" ref="AN6:AN30" si="7">SUM(AF6:AM6)</f>
        <v>30</v>
      </c>
      <c r="AO6" s="23"/>
      <c r="AP6" s="23"/>
    </row>
    <row r="7" spans="1:42" ht="14.45" customHeight="1" x14ac:dyDescent="0.3">
      <c r="A7" s="8" t="s">
        <v>6</v>
      </c>
      <c r="B7" s="33" t="s">
        <v>43</v>
      </c>
      <c r="C7" s="5" t="s">
        <v>43</v>
      </c>
      <c r="D7" s="79"/>
      <c r="E7" s="79"/>
      <c r="F7" s="5" t="s">
        <v>43</v>
      </c>
      <c r="G7" s="5" t="s">
        <v>43</v>
      </c>
      <c r="H7" s="5" t="s">
        <v>43</v>
      </c>
      <c r="I7" s="5" t="s">
        <v>43</v>
      </c>
      <c r="J7" s="5" t="s">
        <v>43</v>
      </c>
      <c r="K7" s="79" t="s">
        <v>62</v>
      </c>
      <c r="L7" s="79"/>
      <c r="M7" s="5" t="s">
        <v>43</v>
      </c>
      <c r="N7" s="5" t="s">
        <v>43</v>
      </c>
      <c r="O7" s="5" t="s">
        <v>43</v>
      </c>
      <c r="P7" s="5" t="s">
        <v>43</v>
      </c>
      <c r="Q7" s="5" t="s">
        <v>43</v>
      </c>
      <c r="R7" s="79"/>
      <c r="S7" s="79"/>
      <c r="T7" s="5" t="s">
        <v>43</v>
      </c>
      <c r="U7" s="5" t="s">
        <v>43</v>
      </c>
      <c r="V7" s="5" t="s">
        <v>43</v>
      </c>
      <c r="W7" s="99" t="s">
        <v>68</v>
      </c>
      <c r="X7" s="99" t="s">
        <v>99</v>
      </c>
      <c r="Y7" s="109"/>
      <c r="Z7" s="109"/>
      <c r="AA7" s="99"/>
      <c r="AB7" s="5" t="s">
        <v>43</v>
      </c>
      <c r="AC7" s="7" t="s">
        <v>43</v>
      </c>
      <c r="AD7" s="7" t="s">
        <v>43</v>
      </c>
      <c r="AE7" s="7" t="s">
        <v>43</v>
      </c>
      <c r="AF7" s="44">
        <f t="shared" si="4"/>
        <v>22</v>
      </c>
      <c r="AG7" s="45">
        <f t="shared" si="0"/>
        <v>0</v>
      </c>
      <c r="AH7" s="45">
        <f t="shared" si="1"/>
        <v>8</v>
      </c>
      <c r="AI7" s="4">
        <f t="shared" si="2"/>
        <v>0</v>
      </c>
      <c r="AJ7" s="28">
        <f t="shared" si="5"/>
        <v>0</v>
      </c>
      <c r="AK7" s="29">
        <f t="shared" si="3"/>
        <v>0</v>
      </c>
      <c r="AL7" s="29">
        <f t="shared" ref="AL7:AL29" si="8">COUNTIF(B7:AE7,"병")+COUNTIF(B7:AE7,"청")</f>
        <v>0</v>
      </c>
      <c r="AM7" s="40">
        <f t="shared" si="6"/>
        <v>0</v>
      </c>
      <c r="AN7" s="70">
        <f t="shared" si="7"/>
        <v>30</v>
      </c>
      <c r="AO7" s="23"/>
      <c r="AP7" s="23"/>
    </row>
    <row r="8" spans="1:42" ht="14.45" customHeight="1" x14ac:dyDescent="0.3">
      <c r="A8" s="8" t="s">
        <v>16</v>
      </c>
      <c r="B8" s="33" t="s">
        <v>43</v>
      </c>
      <c r="C8" s="5" t="s">
        <v>43</v>
      </c>
      <c r="D8" s="79"/>
      <c r="E8" s="79"/>
      <c r="F8" s="5" t="s">
        <v>43</v>
      </c>
      <c r="G8" s="5" t="s">
        <v>43</v>
      </c>
      <c r="H8" s="5" t="s">
        <v>43</v>
      </c>
      <c r="I8" s="5" t="s">
        <v>43</v>
      </c>
      <c r="J8" s="5" t="s">
        <v>43</v>
      </c>
      <c r="K8" s="79"/>
      <c r="L8" s="79"/>
      <c r="M8" s="5" t="s">
        <v>43</v>
      </c>
      <c r="N8" s="5" t="s">
        <v>43</v>
      </c>
      <c r="O8" s="5" t="s">
        <v>43</v>
      </c>
      <c r="P8" s="5" t="s">
        <v>43</v>
      </c>
      <c r="Q8" s="5" t="s">
        <v>43</v>
      </c>
      <c r="R8" s="79" t="s">
        <v>63</v>
      </c>
      <c r="S8" s="79"/>
      <c r="T8" s="5"/>
      <c r="U8" s="5" t="s">
        <v>43</v>
      </c>
      <c r="V8" s="5" t="s">
        <v>43</v>
      </c>
      <c r="W8" s="5" t="s">
        <v>43</v>
      </c>
      <c r="X8" s="5" t="s">
        <v>43</v>
      </c>
      <c r="Y8" s="109"/>
      <c r="Z8" s="109"/>
      <c r="AA8" s="5" t="s">
        <v>43</v>
      </c>
      <c r="AB8" s="5" t="s">
        <v>43</v>
      </c>
      <c r="AC8" s="7" t="s">
        <v>43</v>
      </c>
      <c r="AD8" s="7" t="s">
        <v>43</v>
      </c>
      <c r="AE8" s="7" t="s">
        <v>60</v>
      </c>
      <c r="AF8" s="44">
        <f t="shared" si="4"/>
        <v>22</v>
      </c>
      <c r="AG8" s="45">
        <f t="shared" si="0"/>
        <v>0</v>
      </c>
      <c r="AH8" s="45">
        <f t="shared" si="1"/>
        <v>8</v>
      </c>
      <c r="AI8" s="4">
        <f t="shared" si="2"/>
        <v>0</v>
      </c>
      <c r="AJ8" s="28">
        <f t="shared" si="5"/>
        <v>0</v>
      </c>
      <c r="AK8" s="29">
        <f t="shared" si="3"/>
        <v>0</v>
      </c>
      <c r="AL8" s="29">
        <f t="shared" si="8"/>
        <v>0</v>
      </c>
      <c r="AM8" s="40">
        <f t="shared" si="6"/>
        <v>0</v>
      </c>
      <c r="AN8" s="70">
        <f t="shared" si="7"/>
        <v>30</v>
      </c>
      <c r="AO8" s="23"/>
      <c r="AP8" s="23"/>
    </row>
    <row r="9" spans="1:42" ht="14.45" customHeight="1" x14ac:dyDescent="0.3">
      <c r="A9" s="8" t="s">
        <v>14</v>
      </c>
      <c r="B9" s="33" t="s">
        <v>43</v>
      </c>
      <c r="C9" s="5" t="s">
        <v>43</v>
      </c>
      <c r="D9" s="79" t="s">
        <v>43</v>
      </c>
      <c r="E9" s="79"/>
      <c r="F9" s="5" t="s">
        <v>43</v>
      </c>
      <c r="G9" s="5" t="s">
        <v>43</v>
      </c>
      <c r="H9" s="5" t="s">
        <v>43</v>
      </c>
      <c r="I9" s="5"/>
      <c r="J9" s="5" t="s">
        <v>43</v>
      </c>
      <c r="K9" s="79"/>
      <c r="L9" s="79"/>
      <c r="M9" s="5" t="s">
        <v>43</v>
      </c>
      <c r="N9" s="5" t="s">
        <v>43</v>
      </c>
      <c r="O9" s="5" t="s">
        <v>43</v>
      </c>
      <c r="P9" s="5" t="s">
        <v>43</v>
      </c>
      <c r="Q9" s="5" t="s">
        <v>43</v>
      </c>
      <c r="R9" s="79"/>
      <c r="S9" s="79"/>
      <c r="T9" s="5" t="s">
        <v>43</v>
      </c>
      <c r="U9" s="5" t="s">
        <v>43</v>
      </c>
      <c r="V9" s="5" t="s">
        <v>43</v>
      </c>
      <c r="W9" s="5" t="s">
        <v>43</v>
      </c>
      <c r="X9" s="5" t="s">
        <v>43</v>
      </c>
      <c r="Y9" s="109"/>
      <c r="Z9" s="109"/>
      <c r="AA9" s="5" t="s">
        <v>43</v>
      </c>
      <c r="AB9" s="5" t="s">
        <v>43</v>
      </c>
      <c r="AC9" s="7" t="s">
        <v>43</v>
      </c>
      <c r="AD9" s="7" t="s">
        <v>43</v>
      </c>
      <c r="AE9" s="7" t="s">
        <v>43</v>
      </c>
      <c r="AF9" s="44">
        <f t="shared" si="4"/>
        <v>22</v>
      </c>
      <c r="AG9" s="45">
        <f t="shared" si="0"/>
        <v>0</v>
      </c>
      <c r="AH9" s="45">
        <f t="shared" si="1"/>
        <v>8</v>
      </c>
      <c r="AI9" s="4">
        <f t="shared" si="2"/>
        <v>0</v>
      </c>
      <c r="AJ9" s="28">
        <f t="shared" si="5"/>
        <v>0</v>
      </c>
      <c r="AK9" s="29">
        <f t="shared" si="3"/>
        <v>0</v>
      </c>
      <c r="AL9" s="29">
        <f t="shared" si="8"/>
        <v>0</v>
      </c>
      <c r="AM9" s="40">
        <f t="shared" si="6"/>
        <v>0</v>
      </c>
      <c r="AN9" s="70">
        <f t="shared" si="7"/>
        <v>30</v>
      </c>
      <c r="AO9" s="23"/>
      <c r="AP9" s="23"/>
    </row>
    <row r="10" spans="1:42" ht="14.45" customHeight="1" x14ac:dyDescent="0.3">
      <c r="A10" s="8" t="s">
        <v>40</v>
      </c>
      <c r="B10" s="33" t="s">
        <v>43</v>
      </c>
      <c r="C10" s="5" t="s">
        <v>43</v>
      </c>
      <c r="D10" s="79"/>
      <c r="E10" s="79"/>
      <c r="F10" s="5" t="s">
        <v>43</v>
      </c>
      <c r="G10" s="5" t="s">
        <v>43</v>
      </c>
      <c r="H10" s="5" t="s">
        <v>43</v>
      </c>
      <c r="I10" s="5" t="s">
        <v>43</v>
      </c>
      <c r="J10" s="5" t="s">
        <v>43</v>
      </c>
      <c r="K10" s="79"/>
      <c r="L10" s="79"/>
      <c r="M10" s="5" t="s">
        <v>43</v>
      </c>
      <c r="N10" s="5" t="s">
        <v>43</v>
      </c>
      <c r="O10" s="5" t="s">
        <v>43</v>
      </c>
      <c r="P10" s="5" t="s">
        <v>43</v>
      </c>
      <c r="Q10" s="5" t="s">
        <v>43</v>
      </c>
      <c r="R10" s="79"/>
      <c r="S10" s="79"/>
      <c r="T10" s="5" t="s">
        <v>43</v>
      </c>
      <c r="U10" s="5" t="s">
        <v>43</v>
      </c>
      <c r="V10" s="5" t="s">
        <v>43</v>
      </c>
      <c r="W10" s="5" t="s">
        <v>43</v>
      </c>
      <c r="X10" s="5" t="s">
        <v>43</v>
      </c>
      <c r="Y10" s="109"/>
      <c r="Z10" s="109"/>
      <c r="AA10" s="5" t="s">
        <v>43</v>
      </c>
      <c r="AB10" s="5" t="s">
        <v>43</v>
      </c>
      <c r="AC10" s="7" t="s">
        <v>43</v>
      </c>
      <c r="AD10" s="7" t="s">
        <v>43</v>
      </c>
      <c r="AE10" s="7" t="s">
        <v>43</v>
      </c>
      <c r="AF10" s="44">
        <f t="shared" si="4"/>
        <v>22</v>
      </c>
      <c r="AG10" s="45">
        <f t="shared" si="0"/>
        <v>0</v>
      </c>
      <c r="AH10" s="45">
        <f t="shared" si="1"/>
        <v>8</v>
      </c>
      <c r="AI10" s="4">
        <f t="shared" si="2"/>
        <v>0</v>
      </c>
      <c r="AJ10" s="28">
        <f t="shared" si="5"/>
        <v>0</v>
      </c>
      <c r="AK10" s="29">
        <f t="shared" si="3"/>
        <v>0</v>
      </c>
      <c r="AL10" s="29">
        <f t="shared" si="8"/>
        <v>0</v>
      </c>
      <c r="AM10" s="40">
        <f t="shared" si="6"/>
        <v>0</v>
      </c>
      <c r="AN10" s="70">
        <f t="shared" si="7"/>
        <v>30</v>
      </c>
      <c r="AO10" s="23"/>
      <c r="AP10" s="23"/>
    </row>
    <row r="11" spans="1:42" ht="14.45" customHeight="1" x14ac:dyDescent="0.3">
      <c r="A11" s="25" t="s">
        <v>21</v>
      </c>
      <c r="B11" s="73" t="s">
        <v>43</v>
      </c>
      <c r="C11" s="9" t="s">
        <v>43</v>
      </c>
      <c r="D11" s="80"/>
      <c r="E11" s="80"/>
      <c r="F11" s="9" t="s">
        <v>43</v>
      </c>
      <c r="G11" s="9" t="s">
        <v>43</v>
      </c>
      <c r="H11" s="9" t="s">
        <v>43</v>
      </c>
      <c r="I11" s="9" t="s">
        <v>43</v>
      </c>
      <c r="J11" s="9" t="s">
        <v>43</v>
      </c>
      <c r="K11" s="80"/>
      <c r="L11" s="80"/>
      <c r="M11" s="9" t="s">
        <v>43</v>
      </c>
      <c r="N11" s="9" t="s">
        <v>43</v>
      </c>
      <c r="O11" s="9" t="s">
        <v>43</v>
      </c>
      <c r="P11" s="9" t="s">
        <v>43</v>
      </c>
      <c r="Q11" s="9" t="s">
        <v>43</v>
      </c>
      <c r="R11" s="80"/>
      <c r="S11" s="80"/>
      <c r="T11" s="9" t="s">
        <v>43</v>
      </c>
      <c r="U11" s="9" t="s">
        <v>43</v>
      </c>
      <c r="V11" s="9" t="s">
        <v>43</v>
      </c>
      <c r="W11" s="9" t="s">
        <v>43</v>
      </c>
      <c r="X11" s="9" t="s">
        <v>43</v>
      </c>
      <c r="Y11" s="110"/>
      <c r="Z11" s="110"/>
      <c r="AA11" s="9" t="s">
        <v>43</v>
      </c>
      <c r="AB11" s="9" t="s">
        <v>43</v>
      </c>
      <c r="AC11" s="9" t="s">
        <v>43</v>
      </c>
      <c r="AD11" s="9" t="s">
        <v>43</v>
      </c>
      <c r="AE11" s="9" t="s">
        <v>43</v>
      </c>
      <c r="AF11" s="44">
        <f t="shared" si="4"/>
        <v>22</v>
      </c>
      <c r="AG11" s="45">
        <f t="shared" si="0"/>
        <v>0</v>
      </c>
      <c r="AH11" s="45">
        <f t="shared" si="1"/>
        <v>8</v>
      </c>
      <c r="AI11" s="4">
        <f t="shared" si="2"/>
        <v>0</v>
      </c>
      <c r="AJ11" s="28">
        <f t="shared" si="5"/>
        <v>0</v>
      </c>
      <c r="AK11" s="29">
        <f t="shared" si="3"/>
        <v>0</v>
      </c>
      <c r="AL11" s="29">
        <f t="shared" si="8"/>
        <v>0</v>
      </c>
      <c r="AM11" s="40">
        <f t="shared" si="6"/>
        <v>0</v>
      </c>
      <c r="AN11" s="70">
        <f t="shared" si="7"/>
        <v>30</v>
      </c>
      <c r="AO11" s="23"/>
      <c r="AP11" s="23"/>
    </row>
    <row r="12" spans="1:42" ht="14.45" customHeight="1" x14ac:dyDescent="0.3">
      <c r="A12" s="10" t="s">
        <v>15</v>
      </c>
      <c r="B12" s="33" t="s">
        <v>43</v>
      </c>
      <c r="C12" s="5" t="s">
        <v>43</v>
      </c>
      <c r="D12" s="79"/>
      <c r="E12" s="79"/>
      <c r="F12" s="5" t="s">
        <v>43</v>
      </c>
      <c r="G12" s="5" t="s">
        <v>43</v>
      </c>
      <c r="H12" s="5" t="s">
        <v>43</v>
      </c>
      <c r="I12" s="5" t="s">
        <v>43</v>
      </c>
      <c r="J12" s="5" t="s">
        <v>43</v>
      </c>
      <c r="K12" s="79"/>
      <c r="L12" s="79"/>
      <c r="M12" s="5" t="s">
        <v>43</v>
      </c>
      <c r="N12" s="5" t="s">
        <v>43</v>
      </c>
      <c r="O12" s="5" t="s">
        <v>43</v>
      </c>
      <c r="P12" s="5" t="s">
        <v>43</v>
      </c>
      <c r="Q12" s="5" t="s">
        <v>43</v>
      </c>
      <c r="R12" s="82"/>
      <c r="S12" s="79"/>
      <c r="T12" s="2" t="s">
        <v>43</v>
      </c>
      <c r="U12" s="5" t="s">
        <v>43</v>
      </c>
      <c r="V12" s="5" t="s">
        <v>43</v>
      </c>
      <c r="W12" s="5" t="s">
        <v>43</v>
      </c>
      <c r="X12" s="34" t="s">
        <v>43</v>
      </c>
      <c r="Y12" s="99"/>
      <c r="Z12" s="109"/>
      <c r="AA12" s="149" t="s">
        <v>99</v>
      </c>
      <c r="AB12" s="60" t="s">
        <v>43</v>
      </c>
      <c r="AC12" s="60" t="s">
        <v>43</v>
      </c>
      <c r="AD12" s="2" t="s">
        <v>43</v>
      </c>
      <c r="AE12" s="2" t="s">
        <v>43</v>
      </c>
      <c r="AF12" s="44">
        <f t="shared" si="4"/>
        <v>22</v>
      </c>
      <c r="AG12" s="45">
        <f t="shared" si="0"/>
        <v>0</v>
      </c>
      <c r="AH12" s="45">
        <f t="shared" si="1"/>
        <v>8</v>
      </c>
      <c r="AI12" s="4">
        <f t="shared" si="2"/>
        <v>0</v>
      </c>
      <c r="AJ12" s="28">
        <f t="shared" si="5"/>
        <v>0</v>
      </c>
      <c r="AK12" s="29">
        <f t="shared" si="3"/>
        <v>0</v>
      </c>
      <c r="AL12" s="29">
        <f t="shared" si="8"/>
        <v>0</v>
      </c>
      <c r="AM12" s="40">
        <f t="shared" si="6"/>
        <v>0</v>
      </c>
      <c r="AN12" s="70">
        <f t="shared" si="7"/>
        <v>30</v>
      </c>
      <c r="AO12" s="23"/>
      <c r="AP12" s="23"/>
    </row>
    <row r="13" spans="1:42" ht="14.45" customHeight="1" x14ac:dyDescent="0.3">
      <c r="A13" s="3" t="s">
        <v>7</v>
      </c>
      <c r="B13" s="33" t="s">
        <v>43</v>
      </c>
      <c r="C13" s="92" t="s">
        <v>46</v>
      </c>
      <c r="D13" s="81"/>
      <c r="E13" s="93" t="s">
        <v>46</v>
      </c>
      <c r="F13" s="92" t="s">
        <v>46</v>
      </c>
      <c r="G13" s="33"/>
      <c r="H13" s="33" t="s">
        <v>43</v>
      </c>
      <c r="I13" s="92" t="s">
        <v>46</v>
      </c>
      <c r="J13" s="92" t="s">
        <v>46</v>
      </c>
      <c r="K13" s="81"/>
      <c r="L13" s="79" t="s">
        <v>43</v>
      </c>
      <c r="M13" s="33" t="s">
        <v>43</v>
      </c>
      <c r="N13" s="92" t="s">
        <v>46</v>
      </c>
      <c r="O13" s="33"/>
      <c r="P13" s="33" t="s">
        <v>43</v>
      </c>
      <c r="Q13" s="92" t="s">
        <v>46</v>
      </c>
      <c r="R13" s="81"/>
      <c r="S13" s="93" t="s">
        <v>46</v>
      </c>
      <c r="T13" s="92" t="s">
        <v>46</v>
      </c>
      <c r="U13" s="98" t="s">
        <v>43</v>
      </c>
      <c r="V13" s="33"/>
      <c r="W13" s="92" t="s">
        <v>46</v>
      </c>
      <c r="X13" s="94" t="s">
        <v>46</v>
      </c>
      <c r="Y13" s="103" t="s">
        <v>46</v>
      </c>
      <c r="Z13" s="112"/>
      <c r="AA13" s="92" t="s">
        <v>46</v>
      </c>
      <c r="AB13" s="92" t="s">
        <v>46</v>
      </c>
      <c r="AC13" s="61" t="s">
        <v>43</v>
      </c>
      <c r="AD13" s="33"/>
      <c r="AE13" s="92" t="s">
        <v>46</v>
      </c>
      <c r="AF13" s="44">
        <f>COUNTIF(B13:AE13,"D")+COUNTIF(B13:AE13,"D1")</f>
        <v>22</v>
      </c>
      <c r="AG13" s="45">
        <f t="shared" si="0"/>
        <v>0</v>
      </c>
      <c r="AH13" s="45">
        <f t="shared" si="1"/>
        <v>8</v>
      </c>
      <c r="AI13" s="4">
        <f t="shared" si="2"/>
        <v>0</v>
      </c>
      <c r="AJ13" s="28">
        <f t="shared" si="5"/>
        <v>0</v>
      </c>
      <c r="AK13" s="29">
        <f t="shared" si="3"/>
        <v>0</v>
      </c>
      <c r="AL13" s="29">
        <f t="shared" si="8"/>
        <v>0</v>
      </c>
      <c r="AM13" s="40">
        <f t="shared" si="6"/>
        <v>0</v>
      </c>
      <c r="AN13" s="70">
        <f t="shared" si="7"/>
        <v>30</v>
      </c>
      <c r="AO13" s="23"/>
      <c r="AP13" s="23"/>
    </row>
    <row r="14" spans="1:42" ht="14.45" customHeight="1" x14ac:dyDescent="0.3">
      <c r="A14" s="8" t="s">
        <v>42</v>
      </c>
      <c r="B14" s="92" t="s">
        <v>46</v>
      </c>
      <c r="C14" s="33" t="s">
        <v>43</v>
      </c>
      <c r="D14" s="93" t="s">
        <v>46</v>
      </c>
      <c r="E14" s="81"/>
      <c r="F14" s="33" t="s">
        <v>43</v>
      </c>
      <c r="G14" s="92" t="s">
        <v>46</v>
      </c>
      <c r="H14" s="92" t="s">
        <v>46</v>
      </c>
      <c r="I14" s="33"/>
      <c r="J14" s="33"/>
      <c r="K14" s="93" t="s">
        <v>46</v>
      </c>
      <c r="L14" s="93" t="s">
        <v>46</v>
      </c>
      <c r="M14" s="92" t="s">
        <v>46</v>
      </c>
      <c r="N14" s="33"/>
      <c r="O14" s="92" t="s">
        <v>46</v>
      </c>
      <c r="P14" s="92" t="s">
        <v>46</v>
      </c>
      <c r="Q14" s="33" t="s">
        <v>43</v>
      </c>
      <c r="R14" s="93" t="s">
        <v>46</v>
      </c>
      <c r="S14" s="81" t="s">
        <v>43</v>
      </c>
      <c r="T14" s="33"/>
      <c r="U14" s="103" t="s">
        <v>46</v>
      </c>
      <c r="V14" s="92" t="s">
        <v>46</v>
      </c>
      <c r="W14" s="33"/>
      <c r="X14" s="33" t="s">
        <v>43</v>
      </c>
      <c r="Y14" s="99" t="s">
        <v>69</v>
      </c>
      <c r="Z14" s="111" t="s">
        <v>46</v>
      </c>
      <c r="AA14" s="61"/>
      <c r="AB14" s="33" t="s">
        <v>43</v>
      </c>
      <c r="AC14" s="92" t="s">
        <v>46</v>
      </c>
      <c r="AD14" s="92" t="s">
        <v>46</v>
      </c>
      <c r="AE14" s="33"/>
      <c r="AF14" s="44">
        <f>COUNTIF(B14:AE14,"D")+COUNTIF(B14:AE14,"D1")</f>
        <v>22</v>
      </c>
      <c r="AG14" s="45">
        <f t="shared" si="0"/>
        <v>0</v>
      </c>
      <c r="AH14" s="45">
        <f t="shared" si="1"/>
        <v>8</v>
      </c>
      <c r="AI14" s="4">
        <f t="shared" si="2"/>
        <v>0</v>
      </c>
      <c r="AJ14" s="28">
        <f t="shared" si="5"/>
        <v>0</v>
      </c>
      <c r="AK14" s="29">
        <f t="shared" si="3"/>
        <v>0</v>
      </c>
      <c r="AL14" s="29">
        <f t="shared" si="8"/>
        <v>0</v>
      </c>
      <c r="AM14" s="40">
        <f t="shared" si="6"/>
        <v>0</v>
      </c>
      <c r="AN14" s="70">
        <f t="shared" si="7"/>
        <v>30</v>
      </c>
      <c r="AO14" s="23"/>
      <c r="AP14" s="23"/>
    </row>
    <row r="15" spans="1:42" ht="14.45" customHeight="1" x14ac:dyDescent="0.3">
      <c r="A15" s="3" t="s">
        <v>26</v>
      </c>
      <c r="B15" s="33"/>
      <c r="C15" s="5" t="s">
        <v>43</v>
      </c>
      <c r="D15" s="79" t="s">
        <v>43</v>
      </c>
      <c r="E15" s="80" t="s">
        <v>43</v>
      </c>
      <c r="F15" s="9" t="s">
        <v>43</v>
      </c>
      <c r="G15" s="33" t="s">
        <v>43</v>
      </c>
      <c r="H15" s="5"/>
      <c r="I15" s="33" t="s">
        <v>43</v>
      </c>
      <c r="J15" s="5" t="s">
        <v>43</v>
      </c>
      <c r="K15" s="79" t="s">
        <v>43</v>
      </c>
      <c r="L15" s="80"/>
      <c r="M15" s="46" t="s">
        <v>43</v>
      </c>
      <c r="N15" s="33" t="s">
        <v>43</v>
      </c>
      <c r="O15" s="5" t="s">
        <v>43</v>
      </c>
      <c r="P15" s="5"/>
      <c r="Q15" s="33" t="s">
        <v>43</v>
      </c>
      <c r="R15" s="79" t="s">
        <v>43</v>
      </c>
      <c r="S15" s="84"/>
      <c r="T15" s="13" t="s">
        <v>43</v>
      </c>
      <c r="U15" s="98" t="s">
        <v>43</v>
      </c>
      <c r="V15" s="5" t="s">
        <v>43</v>
      </c>
      <c r="W15" s="5" t="s">
        <v>43</v>
      </c>
      <c r="X15" s="5" t="s">
        <v>43</v>
      </c>
      <c r="Y15" s="109"/>
      <c r="Z15" s="151"/>
      <c r="AA15" s="62" t="s">
        <v>43</v>
      </c>
      <c r="AB15" s="62"/>
      <c r="AC15" s="62" t="s">
        <v>43</v>
      </c>
      <c r="AD15" s="5" t="s">
        <v>43</v>
      </c>
      <c r="AE15" s="5" t="s">
        <v>43</v>
      </c>
      <c r="AF15" s="44">
        <f t="shared" si="4"/>
        <v>22</v>
      </c>
      <c r="AG15" s="45">
        <f t="shared" si="0"/>
        <v>0</v>
      </c>
      <c r="AH15" s="45">
        <f t="shared" si="1"/>
        <v>8</v>
      </c>
      <c r="AI15" s="4">
        <f t="shared" si="2"/>
        <v>0</v>
      </c>
      <c r="AJ15" s="28">
        <f t="shared" si="5"/>
        <v>0</v>
      </c>
      <c r="AK15" s="29">
        <f t="shared" si="3"/>
        <v>0</v>
      </c>
      <c r="AL15" s="29">
        <f t="shared" si="8"/>
        <v>0</v>
      </c>
      <c r="AM15" s="40">
        <f t="shared" si="6"/>
        <v>0</v>
      </c>
      <c r="AN15" s="70">
        <f t="shared" si="7"/>
        <v>30</v>
      </c>
      <c r="AO15" s="23"/>
      <c r="AP15" s="23"/>
    </row>
    <row r="16" spans="1:42" ht="14.45" customHeight="1" x14ac:dyDescent="0.3">
      <c r="A16" s="10" t="s">
        <v>49</v>
      </c>
      <c r="B16" s="1" t="s">
        <v>43</v>
      </c>
      <c r="C16" s="2" t="s">
        <v>43</v>
      </c>
      <c r="D16" s="82"/>
      <c r="E16" s="79"/>
      <c r="F16" s="5" t="s">
        <v>43</v>
      </c>
      <c r="G16" s="1" t="s">
        <v>43</v>
      </c>
      <c r="H16" s="2" t="s">
        <v>19</v>
      </c>
      <c r="I16" s="2" t="s">
        <v>19</v>
      </c>
      <c r="J16" s="2" t="s">
        <v>19</v>
      </c>
      <c r="K16" s="82"/>
      <c r="L16" s="79" t="s">
        <v>43</v>
      </c>
      <c r="M16" s="5" t="s">
        <v>43</v>
      </c>
      <c r="N16" s="2" t="s">
        <v>43</v>
      </c>
      <c r="O16" s="2"/>
      <c r="P16" s="2" t="s">
        <v>43</v>
      </c>
      <c r="Q16" s="2" t="s">
        <v>43</v>
      </c>
      <c r="R16" s="82"/>
      <c r="S16" s="79" t="s">
        <v>43</v>
      </c>
      <c r="T16" s="5" t="s">
        <v>43</v>
      </c>
      <c r="U16" s="2" t="s">
        <v>19</v>
      </c>
      <c r="V16" s="2" t="s">
        <v>19</v>
      </c>
      <c r="W16" s="150" t="s">
        <v>113</v>
      </c>
      <c r="X16" s="2" t="s">
        <v>43</v>
      </c>
      <c r="Y16" s="114"/>
      <c r="Z16" s="109" t="s">
        <v>43</v>
      </c>
      <c r="AA16" s="5" t="s">
        <v>43</v>
      </c>
      <c r="AB16" s="11"/>
      <c r="AC16" s="11" t="s">
        <v>43</v>
      </c>
      <c r="AD16" s="11" t="s">
        <v>19</v>
      </c>
      <c r="AE16" s="11"/>
      <c r="AF16" s="44">
        <f t="shared" si="4"/>
        <v>15</v>
      </c>
      <c r="AG16" s="45">
        <f t="shared" si="0"/>
        <v>7</v>
      </c>
      <c r="AH16" s="45">
        <f t="shared" si="1"/>
        <v>8</v>
      </c>
      <c r="AI16" s="4">
        <f t="shared" si="2"/>
        <v>0</v>
      </c>
      <c r="AJ16" s="28">
        <f t="shared" si="5"/>
        <v>0</v>
      </c>
      <c r="AK16" s="29">
        <f t="shared" si="3"/>
        <v>0</v>
      </c>
      <c r="AL16" s="29">
        <f t="shared" si="8"/>
        <v>0</v>
      </c>
      <c r="AM16" s="40">
        <f t="shared" si="6"/>
        <v>0</v>
      </c>
      <c r="AN16" s="70">
        <f t="shared" si="7"/>
        <v>30</v>
      </c>
      <c r="AO16" s="23"/>
      <c r="AP16" s="23"/>
    </row>
    <row r="17" spans="1:45" ht="14.45" customHeight="1" x14ac:dyDescent="0.3">
      <c r="A17" s="8" t="s">
        <v>38</v>
      </c>
      <c r="B17" s="74"/>
      <c r="C17" s="7" t="s">
        <v>43</v>
      </c>
      <c r="D17" s="83" t="s">
        <v>19</v>
      </c>
      <c r="E17" s="79" t="s">
        <v>19</v>
      </c>
      <c r="F17" s="5"/>
      <c r="G17" s="74" t="s">
        <v>43</v>
      </c>
      <c r="H17" s="7"/>
      <c r="I17" s="7" t="s">
        <v>43</v>
      </c>
      <c r="J17" s="7" t="s">
        <v>43</v>
      </c>
      <c r="K17" s="83" t="s">
        <v>43</v>
      </c>
      <c r="L17" s="79" t="s">
        <v>43</v>
      </c>
      <c r="M17" s="5" t="s">
        <v>43</v>
      </c>
      <c r="N17" s="7" t="s">
        <v>43</v>
      </c>
      <c r="O17" s="7" t="s">
        <v>19</v>
      </c>
      <c r="P17" s="7" t="s">
        <v>19</v>
      </c>
      <c r="Q17" s="7"/>
      <c r="R17" s="83" t="s">
        <v>43</v>
      </c>
      <c r="S17" s="79" t="s">
        <v>43</v>
      </c>
      <c r="T17" s="5"/>
      <c r="U17" s="7"/>
      <c r="V17" s="7" t="s">
        <v>43</v>
      </c>
      <c r="W17" s="7" t="s">
        <v>19</v>
      </c>
      <c r="X17" s="7" t="s">
        <v>19</v>
      </c>
      <c r="Y17" s="115"/>
      <c r="Z17" s="109" t="s">
        <v>43</v>
      </c>
      <c r="AA17" s="5" t="s">
        <v>43</v>
      </c>
      <c r="AB17" s="7" t="s">
        <v>19</v>
      </c>
      <c r="AC17" s="7"/>
      <c r="AD17" s="7" t="s">
        <v>43</v>
      </c>
      <c r="AE17" s="7" t="s">
        <v>43</v>
      </c>
      <c r="AF17" s="44">
        <f t="shared" si="4"/>
        <v>15</v>
      </c>
      <c r="AG17" s="45">
        <f t="shared" si="0"/>
        <v>7</v>
      </c>
      <c r="AH17" s="45">
        <f t="shared" si="1"/>
        <v>8</v>
      </c>
      <c r="AI17" s="4">
        <f t="shared" si="2"/>
        <v>0</v>
      </c>
      <c r="AJ17" s="28">
        <f t="shared" si="5"/>
        <v>0</v>
      </c>
      <c r="AK17" s="29">
        <f t="shared" si="3"/>
        <v>0</v>
      </c>
      <c r="AL17" s="29">
        <f t="shared" si="8"/>
        <v>0</v>
      </c>
      <c r="AM17" s="40">
        <f t="shared" si="6"/>
        <v>0</v>
      </c>
      <c r="AN17" s="70">
        <f t="shared" si="7"/>
        <v>30</v>
      </c>
    </row>
    <row r="18" spans="1:45" ht="14.45" customHeight="1" x14ac:dyDescent="0.3">
      <c r="A18" s="8" t="s">
        <v>36</v>
      </c>
      <c r="B18" s="74" t="s">
        <v>43</v>
      </c>
      <c r="C18" s="7" t="s">
        <v>43</v>
      </c>
      <c r="D18" s="83" t="s">
        <v>43</v>
      </c>
      <c r="E18" s="79" t="s">
        <v>43</v>
      </c>
      <c r="F18" s="95" t="s">
        <v>29</v>
      </c>
      <c r="G18" s="96" t="s">
        <v>29</v>
      </c>
      <c r="H18" s="97" t="s">
        <v>29</v>
      </c>
      <c r="I18" s="97" t="s">
        <v>29</v>
      </c>
      <c r="J18" s="97" t="s">
        <v>29</v>
      </c>
      <c r="K18" s="83" t="s">
        <v>19</v>
      </c>
      <c r="L18" s="79" t="s">
        <v>19</v>
      </c>
      <c r="M18" s="5"/>
      <c r="N18" s="7" t="s">
        <v>43</v>
      </c>
      <c r="O18" s="7" t="s">
        <v>43</v>
      </c>
      <c r="P18" s="7"/>
      <c r="Q18" s="7" t="s">
        <v>19</v>
      </c>
      <c r="R18" s="83" t="s">
        <v>19</v>
      </c>
      <c r="S18" s="79"/>
      <c r="T18" s="5"/>
      <c r="U18" s="7" t="s">
        <v>43</v>
      </c>
      <c r="V18" s="7" t="s">
        <v>43</v>
      </c>
      <c r="W18" s="7"/>
      <c r="X18" s="101" t="s">
        <v>114</v>
      </c>
      <c r="Y18" s="115" t="s">
        <v>19</v>
      </c>
      <c r="Z18" s="109"/>
      <c r="AA18" s="5"/>
      <c r="AB18" s="7" t="s">
        <v>43</v>
      </c>
      <c r="AC18" s="7" t="s">
        <v>19</v>
      </c>
      <c r="AD18" s="7"/>
      <c r="AE18" s="7" t="s">
        <v>43</v>
      </c>
      <c r="AF18" s="44">
        <f t="shared" si="4"/>
        <v>11</v>
      </c>
      <c r="AG18" s="45">
        <f t="shared" si="0"/>
        <v>6</v>
      </c>
      <c r="AH18" s="45">
        <f t="shared" si="1"/>
        <v>8</v>
      </c>
      <c r="AI18" s="4">
        <f t="shared" si="2"/>
        <v>0</v>
      </c>
      <c r="AJ18" s="28">
        <f t="shared" si="5"/>
        <v>0</v>
      </c>
      <c r="AK18" s="29">
        <f t="shared" si="3"/>
        <v>0</v>
      </c>
      <c r="AL18" s="29">
        <f t="shared" si="8"/>
        <v>5</v>
      </c>
      <c r="AM18" s="40">
        <f t="shared" si="6"/>
        <v>0</v>
      </c>
      <c r="AN18" s="70">
        <f t="shared" si="7"/>
        <v>30</v>
      </c>
    </row>
    <row r="19" spans="1:45" ht="14.45" customHeight="1" x14ac:dyDescent="0.3">
      <c r="A19" s="8" t="s">
        <v>10</v>
      </c>
      <c r="B19" s="74"/>
      <c r="C19" s="7"/>
      <c r="D19" s="83" t="s">
        <v>43</v>
      </c>
      <c r="E19" s="79" t="s">
        <v>43</v>
      </c>
      <c r="F19" s="5"/>
      <c r="G19" s="74" t="s">
        <v>43</v>
      </c>
      <c r="H19" s="7" t="s">
        <v>43</v>
      </c>
      <c r="I19" s="7" t="s">
        <v>43</v>
      </c>
      <c r="J19" s="7" t="s">
        <v>43</v>
      </c>
      <c r="K19" s="83"/>
      <c r="L19" s="79" t="s">
        <v>19</v>
      </c>
      <c r="M19" s="5" t="s">
        <v>19</v>
      </c>
      <c r="N19" s="7"/>
      <c r="O19" s="7" t="s">
        <v>43</v>
      </c>
      <c r="P19" s="7" t="s">
        <v>43</v>
      </c>
      <c r="Q19" s="7"/>
      <c r="R19" s="83" t="s">
        <v>43</v>
      </c>
      <c r="S19" s="79" t="s">
        <v>19</v>
      </c>
      <c r="T19" s="5" t="s">
        <v>19</v>
      </c>
      <c r="U19" s="7" t="s">
        <v>43</v>
      </c>
      <c r="V19" s="7" t="s">
        <v>43</v>
      </c>
      <c r="W19" s="7" t="s">
        <v>43</v>
      </c>
      <c r="X19" s="7" t="s">
        <v>43</v>
      </c>
      <c r="Y19" s="115" t="s">
        <v>43</v>
      </c>
      <c r="Z19" s="109" t="s">
        <v>19</v>
      </c>
      <c r="AA19" s="5" t="s">
        <v>19</v>
      </c>
      <c r="AB19" s="7"/>
      <c r="AC19" s="7" t="s">
        <v>43</v>
      </c>
      <c r="AD19" s="7"/>
      <c r="AE19" s="7" t="s">
        <v>43</v>
      </c>
      <c r="AF19" s="44">
        <f t="shared" si="4"/>
        <v>16</v>
      </c>
      <c r="AG19" s="45">
        <f t="shared" si="0"/>
        <v>6</v>
      </c>
      <c r="AH19" s="45">
        <f t="shared" si="1"/>
        <v>8</v>
      </c>
      <c r="AI19" s="4">
        <f t="shared" si="2"/>
        <v>0</v>
      </c>
      <c r="AJ19" s="28">
        <f t="shared" si="5"/>
        <v>0</v>
      </c>
      <c r="AK19" s="29">
        <f t="shared" si="3"/>
        <v>0</v>
      </c>
      <c r="AL19" s="29">
        <f t="shared" si="8"/>
        <v>0</v>
      </c>
      <c r="AM19" s="40">
        <f t="shared" si="6"/>
        <v>0</v>
      </c>
      <c r="AN19" s="70">
        <f t="shared" si="7"/>
        <v>30</v>
      </c>
    </row>
    <row r="20" spans="1:45" ht="14.45" customHeight="1" x14ac:dyDescent="0.3">
      <c r="A20" s="8" t="s">
        <v>28</v>
      </c>
      <c r="B20" s="74"/>
      <c r="C20" s="7" t="s">
        <v>43</v>
      </c>
      <c r="D20" s="83"/>
      <c r="E20" s="79"/>
      <c r="F20" s="5" t="s">
        <v>43</v>
      </c>
      <c r="G20" s="74" t="s">
        <v>19</v>
      </c>
      <c r="H20" s="7" t="s">
        <v>19</v>
      </c>
      <c r="I20" s="7"/>
      <c r="J20" s="7" t="s">
        <v>43</v>
      </c>
      <c r="K20" s="83" t="s">
        <v>43</v>
      </c>
      <c r="L20" s="79"/>
      <c r="M20" s="5" t="s">
        <v>43</v>
      </c>
      <c r="N20" s="7" t="s">
        <v>19</v>
      </c>
      <c r="O20" s="7"/>
      <c r="P20" s="7" t="s">
        <v>43</v>
      </c>
      <c r="Q20" s="7" t="s">
        <v>43</v>
      </c>
      <c r="R20" s="83"/>
      <c r="S20" s="79" t="s">
        <v>43</v>
      </c>
      <c r="T20" s="5" t="s">
        <v>43</v>
      </c>
      <c r="U20" s="7" t="s">
        <v>19</v>
      </c>
      <c r="V20" s="7" t="s">
        <v>43</v>
      </c>
      <c r="W20" s="7" t="s">
        <v>43</v>
      </c>
      <c r="X20" s="7" t="s">
        <v>75</v>
      </c>
      <c r="Y20" s="115" t="s">
        <v>43</v>
      </c>
      <c r="Z20" s="109" t="s">
        <v>43</v>
      </c>
      <c r="AA20" s="5" t="s">
        <v>43</v>
      </c>
      <c r="AB20" s="7" t="s">
        <v>19</v>
      </c>
      <c r="AC20" s="7"/>
      <c r="AD20" s="7" t="s">
        <v>43</v>
      </c>
      <c r="AE20" s="7" t="s">
        <v>19</v>
      </c>
      <c r="AF20" s="44">
        <f t="shared" si="4"/>
        <v>16</v>
      </c>
      <c r="AG20" s="45">
        <f t="shared" si="0"/>
        <v>6</v>
      </c>
      <c r="AH20" s="45">
        <f t="shared" si="1"/>
        <v>8</v>
      </c>
      <c r="AI20" s="4">
        <f t="shared" si="2"/>
        <v>0</v>
      </c>
      <c r="AJ20" s="28">
        <f t="shared" si="5"/>
        <v>0</v>
      </c>
      <c r="AK20" s="29">
        <f t="shared" si="3"/>
        <v>0</v>
      </c>
      <c r="AL20" s="29">
        <f t="shared" si="8"/>
        <v>0</v>
      </c>
      <c r="AM20" s="40">
        <f t="shared" si="6"/>
        <v>0</v>
      </c>
      <c r="AN20" s="70">
        <f t="shared" si="7"/>
        <v>30</v>
      </c>
    </row>
    <row r="21" spans="1:45" ht="14.45" customHeight="1" x14ac:dyDescent="0.3">
      <c r="A21" s="8" t="s">
        <v>45</v>
      </c>
      <c r="B21" s="74" t="s">
        <v>43</v>
      </c>
      <c r="C21" s="7"/>
      <c r="D21" s="83" t="s">
        <v>19</v>
      </c>
      <c r="E21" s="79"/>
      <c r="F21" s="5" t="s">
        <v>43</v>
      </c>
      <c r="G21" s="74" t="s">
        <v>43</v>
      </c>
      <c r="H21" s="7" t="s">
        <v>43</v>
      </c>
      <c r="I21" s="7" t="s">
        <v>43</v>
      </c>
      <c r="J21" s="7" t="s">
        <v>43</v>
      </c>
      <c r="K21" s="83" t="s">
        <v>43</v>
      </c>
      <c r="L21" s="79" t="s">
        <v>43</v>
      </c>
      <c r="M21" s="5" t="s">
        <v>43</v>
      </c>
      <c r="N21" s="7"/>
      <c r="O21" s="7" t="s">
        <v>43</v>
      </c>
      <c r="P21" s="7" t="s">
        <v>43</v>
      </c>
      <c r="Q21" s="7"/>
      <c r="R21" s="83" t="s">
        <v>19</v>
      </c>
      <c r="S21" s="79" t="s">
        <v>19</v>
      </c>
      <c r="T21" s="5"/>
      <c r="U21" s="7" t="s">
        <v>43</v>
      </c>
      <c r="V21" s="7" t="s">
        <v>19</v>
      </c>
      <c r="W21" s="7" t="s">
        <v>19</v>
      </c>
      <c r="X21" s="7"/>
      <c r="Y21" s="115" t="s">
        <v>43</v>
      </c>
      <c r="Z21" s="109" t="s">
        <v>43</v>
      </c>
      <c r="AA21" s="5"/>
      <c r="AB21" s="7" t="s">
        <v>43</v>
      </c>
      <c r="AC21" s="7" t="s">
        <v>43</v>
      </c>
      <c r="AD21" s="7" t="s">
        <v>19</v>
      </c>
      <c r="AE21" s="7"/>
      <c r="AF21" s="44">
        <f t="shared" si="4"/>
        <v>16</v>
      </c>
      <c r="AG21" s="45">
        <f t="shared" si="0"/>
        <v>6</v>
      </c>
      <c r="AH21" s="45">
        <f t="shared" si="1"/>
        <v>8</v>
      </c>
      <c r="AI21" s="4">
        <f t="shared" si="2"/>
        <v>0</v>
      </c>
      <c r="AJ21" s="28">
        <f t="shared" si="5"/>
        <v>0</v>
      </c>
      <c r="AK21" s="29">
        <f t="shared" si="3"/>
        <v>0</v>
      </c>
      <c r="AL21" s="29">
        <f t="shared" si="8"/>
        <v>0</v>
      </c>
      <c r="AM21" s="40">
        <f t="shared" si="6"/>
        <v>0</v>
      </c>
      <c r="AN21" s="70">
        <f t="shared" si="7"/>
        <v>30</v>
      </c>
    </row>
    <row r="22" spans="1:45" ht="14.45" customHeight="1" x14ac:dyDescent="0.3">
      <c r="A22" s="8" t="s">
        <v>37</v>
      </c>
      <c r="B22" s="7" t="s">
        <v>19</v>
      </c>
      <c r="C22" s="7" t="s">
        <v>19</v>
      </c>
      <c r="D22" s="83"/>
      <c r="E22" s="79" t="s">
        <v>19</v>
      </c>
      <c r="F22" s="5" t="s">
        <v>19</v>
      </c>
      <c r="G22" s="74" t="s">
        <v>19</v>
      </c>
      <c r="H22" s="7"/>
      <c r="I22" s="7" t="s">
        <v>43</v>
      </c>
      <c r="J22" s="7" t="s">
        <v>43</v>
      </c>
      <c r="K22" s="83" t="s">
        <v>43</v>
      </c>
      <c r="L22" s="79" t="s">
        <v>43</v>
      </c>
      <c r="M22" s="5"/>
      <c r="N22" s="7" t="s">
        <v>43</v>
      </c>
      <c r="O22" s="7" t="s">
        <v>19</v>
      </c>
      <c r="P22" s="7"/>
      <c r="Q22" s="7" t="s">
        <v>43</v>
      </c>
      <c r="R22" s="83" t="s">
        <v>43</v>
      </c>
      <c r="S22" s="79"/>
      <c r="T22" s="5" t="s">
        <v>43</v>
      </c>
      <c r="U22" s="7" t="s">
        <v>43</v>
      </c>
      <c r="V22" s="7" t="s">
        <v>43</v>
      </c>
      <c r="W22" s="7" t="s">
        <v>43</v>
      </c>
      <c r="X22" s="101" t="s">
        <v>115</v>
      </c>
      <c r="Y22" s="115" t="s">
        <v>43</v>
      </c>
      <c r="Z22" s="99"/>
      <c r="AA22" s="5" t="s">
        <v>43</v>
      </c>
      <c r="AB22" s="7"/>
      <c r="AC22" s="7"/>
      <c r="AD22" s="7" t="s">
        <v>43</v>
      </c>
      <c r="AE22" s="7" t="s">
        <v>43</v>
      </c>
      <c r="AF22" s="44">
        <f t="shared" si="4"/>
        <v>16</v>
      </c>
      <c r="AG22" s="45">
        <f t="shared" si="0"/>
        <v>6</v>
      </c>
      <c r="AH22" s="45">
        <f t="shared" si="1"/>
        <v>8</v>
      </c>
      <c r="AI22" s="4">
        <f t="shared" si="2"/>
        <v>0</v>
      </c>
      <c r="AJ22" s="28">
        <f t="shared" si="5"/>
        <v>0</v>
      </c>
      <c r="AK22" s="29">
        <f t="shared" si="3"/>
        <v>0</v>
      </c>
      <c r="AL22" s="29">
        <f t="shared" si="8"/>
        <v>0</v>
      </c>
      <c r="AM22" s="40">
        <f t="shared" si="6"/>
        <v>0</v>
      </c>
      <c r="AN22" s="70">
        <f t="shared" si="7"/>
        <v>30</v>
      </c>
    </row>
    <row r="23" spans="1:45" ht="14.45" customHeight="1" x14ac:dyDescent="0.3">
      <c r="A23" s="8" t="s">
        <v>8</v>
      </c>
      <c r="B23" s="7" t="s">
        <v>43</v>
      </c>
      <c r="C23" s="7"/>
      <c r="D23" s="83" t="s">
        <v>43</v>
      </c>
      <c r="E23" s="79" t="s">
        <v>43</v>
      </c>
      <c r="F23" s="5" t="s">
        <v>43</v>
      </c>
      <c r="G23" s="74"/>
      <c r="H23" s="7" t="s">
        <v>43</v>
      </c>
      <c r="I23" s="7" t="s">
        <v>19</v>
      </c>
      <c r="J23" s="7"/>
      <c r="K23" s="83" t="s">
        <v>19</v>
      </c>
      <c r="L23" s="79"/>
      <c r="M23" s="5" t="s">
        <v>19</v>
      </c>
      <c r="N23" s="7" t="s">
        <v>19</v>
      </c>
      <c r="O23" s="7"/>
      <c r="P23" s="7" t="s">
        <v>43</v>
      </c>
      <c r="Q23" s="7" t="s">
        <v>43</v>
      </c>
      <c r="R23" s="83" t="s">
        <v>43</v>
      </c>
      <c r="S23" s="79"/>
      <c r="T23" s="5" t="s">
        <v>43</v>
      </c>
      <c r="U23" s="7" t="s">
        <v>43</v>
      </c>
      <c r="V23" s="101" t="s">
        <v>116</v>
      </c>
      <c r="W23" s="7" t="s">
        <v>43</v>
      </c>
      <c r="X23" s="7" t="s">
        <v>43</v>
      </c>
      <c r="Y23" s="115" t="s">
        <v>19</v>
      </c>
      <c r="Z23" s="109" t="s">
        <v>19</v>
      </c>
      <c r="AA23" s="5"/>
      <c r="AB23" s="7" t="s">
        <v>43</v>
      </c>
      <c r="AC23" s="7" t="s">
        <v>19</v>
      </c>
      <c r="AD23" s="101"/>
      <c r="AE23" s="7" t="s">
        <v>43</v>
      </c>
      <c r="AF23" s="44">
        <f t="shared" si="4"/>
        <v>15</v>
      </c>
      <c r="AG23" s="45">
        <f t="shared" si="0"/>
        <v>7</v>
      </c>
      <c r="AH23" s="45">
        <f t="shared" si="1"/>
        <v>8</v>
      </c>
      <c r="AI23" s="4">
        <f t="shared" si="2"/>
        <v>0</v>
      </c>
      <c r="AJ23" s="28">
        <f t="shared" si="5"/>
        <v>0</v>
      </c>
      <c r="AK23" s="29">
        <f t="shared" si="3"/>
        <v>0</v>
      </c>
      <c r="AL23" s="29">
        <f t="shared" si="8"/>
        <v>0</v>
      </c>
      <c r="AM23" s="40">
        <f t="shared" si="6"/>
        <v>0</v>
      </c>
      <c r="AN23" s="70">
        <f t="shared" si="7"/>
        <v>30</v>
      </c>
    </row>
    <row r="24" spans="1:45" ht="14.45" customHeight="1" x14ac:dyDescent="0.3">
      <c r="A24" s="8" t="s">
        <v>35</v>
      </c>
      <c r="B24" s="7" t="s">
        <v>19</v>
      </c>
      <c r="C24" s="7"/>
      <c r="D24" s="83" t="s">
        <v>43</v>
      </c>
      <c r="E24" s="79" t="s">
        <v>43</v>
      </c>
      <c r="F24" s="5" t="s">
        <v>19</v>
      </c>
      <c r="G24" s="74"/>
      <c r="H24" s="7" t="s">
        <v>43</v>
      </c>
      <c r="I24" s="7" t="s">
        <v>43</v>
      </c>
      <c r="J24" s="7" t="s">
        <v>19</v>
      </c>
      <c r="K24" s="83"/>
      <c r="L24" s="79"/>
      <c r="M24" s="5" t="s">
        <v>43</v>
      </c>
      <c r="N24" s="7" t="s">
        <v>43</v>
      </c>
      <c r="O24" s="7" t="s">
        <v>43</v>
      </c>
      <c r="P24" s="7" t="s">
        <v>19</v>
      </c>
      <c r="Q24" s="7" t="s">
        <v>19</v>
      </c>
      <c r="R24" s="83"/>
      <c r="S24" s="79" t="s">
        <v>43</v>
      </c>
      <c r="T24" s="5"/>
      <c r="U24" s="7"/>
      <c r="V24" s="7" t="s">
        <v>43</v>
      </c>
      <c r="W24" s="7" t="s">
        <v>43</v>
      </c>
      <c r="X24" s="7" t="s">
        <v>43</v>
      </c>
      <c r="Y24" s="115" t="s">
        <v>43</v>
      </c>
      <c r="Z24" s="109"/>
      <c r="AA24" s="5" t="s">
        <v>43</v>
      </c>
      <c r="AB24" s="7" t="s">
        <v>43</v>
      </c>
      <c r="AC24" s="7" t="s">
        <v>43</v>
      </c>
      <c r="AD24" s="7" t="s">
        <v>43</v>
      </c>
      <c r="AE24" s="7" t="s">
        <v>19</v>
      </c>
      <c r="AF24" s="44">
        <f t="shared" si="4"/>
        <v>16</v>
      </c>
      <c r="AG24" s="45">
        <f t="shared" si="0"/>
        <v>6</v>
      </c>
      <c r="AH24" s="45">
        <f t="shared" si="1"/>
        <v>8</v>
      </c>
      <c r="AI24" s="4">
        <f t="shared" si="2"/>
        <v>0</v>
      </c>
      <c r="AJ24" s="28">
        <f t="shared" si="5"/>
        <v>0</v>
      </c>
      <c r="AK24" s="29">
        <f t="shared" si="3"/>
        <v>0</v>
      </c>
      <c r="AL24" s="29">
        <f t="shared" si="8"/>
        <v>0</v>
      </c>
      <c r="AM24" s="40">
        <f t="shared" si="6"/>
        <v>0</v>
      </c>
      <c r="AN24" s="70">
        <f t="shared" si="7"/>
        <v>30</v>
      </c>
    </row>
    <row r="25" spans="1:45" ht="14.45" customHeight="1" x14ac:dyDescent="0.3">
      <c r="A25" s="12" t="s">
        <v>39</v>
      </c>
      <c r="B25" s="13" t="s">
        <v>43</v>
      </c>
      <c r="C25" s="13" t="s">
        <v>19</v>
      </c>
      <c r="D25" s="84" t="s">
        <v>43</v>
      </c>
      <c r="E25" s="80" t="s">
        <v>43</v>
      </c>
      <c r="F25" s="9" t="s">
        <v>43</v>
      </c>
      <c r="G25" s="46" t="s">
        <v>43</v>
      </c>
      <c r="H25" s="13" t="s">
        <v>43</v>
      </c>
      <c r="I25" s="13" t="s">
        <v>43</v>
      </c>
      <c r="J25" s="13" t="s">
        <v>43</v>
      </c>
      <c r="K25" s="84"/>
      <c r="L25" s="80"/>
      <c r="M25" s="9" t="s">
        <v>43</v>
      </c>
      <c r="N25" s="13" t="s">
        <v>43</v>
      </c>
      <c r="O25" s="13" t="s">
        <v>43</v>
      </c>
      <c r="P25" s="13" t="s">
        <v>43</v>
      </c>
      <c r="Q25" s="13" t="s">
        <v>43</v>
      </c>
      <c r="R25" s="151" t="s">
        <v>112</v>
      </c>
      <c r="S25" s="80"/>
      <c r="T25" s="9" t="s">
        <v>19</v>
      </c>
      <c r="U25" s="13"/>
      <c r="V25" s="13" t="s">
        <v>43</v>
      </c>
      <c r="W25" s="13" t="s">
        <v>43</v>
      </c>
      <c r="X25" s="151" t="s">
        <v>113</v>
      </c>
      <c r="Y25" s="113"/>
      <c r="Z25" s="110"/>
      <c r="AA25" s="9" t="s">
        <v>19</v>
      </c>
      <c r="AB25" s="13"/>
      <c r="AC25" s="151"/>
      <c r="AD25" s="13" t="s">
        <v>43</v>
      </c>
      <c r="AE25" s="13" t="s">
        <v>43</v>
      </c>
      <c r="AF25" s="44">
        <f t="shared" si="4"/>
        <v>18</v>
      </c>
      <c r="AG25" s="45">
        <f t="shared" si="0"/>
        <v>4</v>
      </c>
      <c r="AH25" s="45">
        <f t="shared" si="1"/>
        <v>8</v>
      </c>
      <c r="AI25" s="4">
        <f t="shared" si="2"/>
        <v>0</v>
      </c>
      <c r="AJ25" s="28">
        <f t="shared" si="5"/>
        <v>0</v>
      </c>
      <c r="AK25" s="29">
        <f t="shared" si="3"/>
        <v>0</v>
      </c>
      <c r="AL25" s="29">
        <f t="shared" si="8"/>
        <v>0</v>
      </c>
      <c r="AM25" s="40">
        <f t="shared" si="6"/>
        <v>0</v>
      </c>
      <c r="AN25" s="70">
        <f t="shared" si="7"/>
        <v>30</v>
      </c>
    </row>
    <row r="26" spans="1:45" ht="14.45" customHeight="1" x14ac:dyDescent="0.3">
      <c r="A26" s="3" t="s">
        <v>17</v>
      </c>
      <c r="B26" s="33"/>
      <c r="C26" s="5"/>
      <c r="D26" s="79" t="s">
        <v>43</v>
      </c>
      <c r="E26" s="79" t="s">
        <v>43</v>
      </c>
      <c r="F26" s="5" t="s">
        <v>19</v>
      </c>
      <c r="G26" s="5"/>
      <c r="H26" s="5" t="s">
        <v>43</v>
      </c>
      <c r="I26" s="5" t="s">
        <v>43</v>
      </c>
      <c r="J26" s="5" t="s">
        <v>43</v>
      </c>
      <c r="K26" s="79" t="s">
        <v>19</v>
      </c>
      <c r="L26" s="79"/>
      <c r="M26" s="5"/>
      <c r="N26" s="5" t="s">
        <v>43</v>
      </c>
      <c r="O26" s="5" t="s">
        <v>43</v>
      </c>
      <c r="P26" s="5" t="s">
        <v>19</v>
      </c>
      <c r="Q26" s="5"/>
      <c r="R26" s="79" t="s">
        <v>43</v>
      </c>
      <c r="S26" s="79" t="s">
        <v>43</v>
      </c>
      <c r="T26" s="5" t="s">
        <v>19</v>
      </c>
      <c r="U26" s="99" t="s">
        <v>70</v>
      </c>
      <c r="V26" s="5"/>
      <c r="W26" s="5" t="s">
        <v>43</v>
      </c>
      <c r="X26" s="5" t="s">
        <v>43</v>
      </c>
      <c r="Y26" s="109" t="s">
        <v>19</v>
      </c>
      <c r="Z26" s="109" t="s">
        <v>19</v>
      </c>
      <c r="AA26" s="99" t="s">
        <v>68</v>
      </c>
      <c r="AB26" s="5" t="s">
        <v>43</v>
      </c>
      <c r="AC26" s="99" t="s">
        <v>68</v>
      </c>
      <c r="AD26" s="5" t="s">
        <v>19</v>
      </c>
      <c r="AE26" s="5"/>
      <c r="AF26" s="44">
        <f t="shared" si="4"/>
        <v>14</v>
      </c>
      <c r="AG26" s="45">
        <f t="shared" si="0"/>
        <v>8</v>
      </c>
      <c r="AH26" s="45">
        <f t="shared" si="1"/>
        <v>8</v>
      </c>
      <c r="AI26" s="4">
        <f t="shared" si="2"/>
        <v>0</v>
      </c>
      <c r="AJ26" s="28">
        <f t="shared" si="5"/>
        <v>0</v>
      </c>
      <c r="AK26" s="29">
        <f t="shared" si="3"/>
        <v>0</v>
      </c>
      <c r="AL26" s="29">
        <f t="shared" si="8"/>
        <v>0</v>
      </c>
      <c r="AM26" s="40">
        <f t="shared" si="6"/>
        <v>0</v>
      </c>
      <c r="AN26" s="70">
        <f t="shared" si="7"/>
        <v>30</v>
      </c>
      <c r="AS26" s="24" t="s">
        <v>34</v>
      </c>
    </row>
    <row r="27" spans="1:45" ht="14.45" customHeight="1" x14ac:dyDescent="0.3">
      <c r="A27" s="8" t="s">
        <v>11</v>
      </c>
      <c r="B27" s="74" t="s">
        <v>43</v>
      </c>
      <c r="C27" s="7" t="s">
        <v>43</v>
      </c>
      <c r="D27" s="83"/>
      <c r="E27" s="79"/>
      <c r="F27" s="5" t="s">
        <v>43</v>
      </c>
      <c r="G27" s="7" t="s">
        <v>43</v>
      </c>
      <c r="H27" s="7"/>
      <c r="I27" s="7" t="s">
        <v>43</v>
      </c>
      <c r="J27" s="7" t="s">
        <v>43</v>
      </c>
      <c r="K27" s="83" t="s">
        <v>43</v>
      </c>
      <c r="L27" s="79" t="s">
        <v>43</v>
      </c>
      <c r="M27" s="5"/>
      <c r="N27" s="7" t="s">
        <v>43</v>
      </c>
      <c r="O27" s="59" t="s">
        <v>43</v>
      </c>
      <c r="P27" s="59" t="s">
        <v>43</v>
      </c>
      <c r="Q27" s="59" t="s">
        <v>43</v>
      </c>
      <c r="R27" s="91"/>
      <c r="S27" s="91"/>
      <c r="T27" s="5" t="s">
        <v>43</v>
      </c>
      <c r="U27" s="7" t="s">
        <v>43</v>
      </c>
      <c r="V27" s="7" t="s">
        <v>43</v>
      </c>
      <c r="W27" s="7"/>
      <c r="X27" s="7" t="s">
        <v>43</v>
      </c>
      <c r="Y27" s="115" t="s">
        <v>43</v>
      </c>
      <c r="Z27" s="109" t="s">
        <v>43</v>
      </c>
      <c r="AA27" s="5"/>
      <c r="AB27" s="7" t="s">
        <v>43</v>
      </c>
      <c r="AC27" s="7" t="s">
        <v>43</v>
      </c>
      <c r="AD27" s="7" t="s">
        <v>43</v>
      </c>
      <c r="AE27" s="7" t="s">
        <v>43</v>
      </c>
      <c r="AF27" s="44">
        <f t="shared" si="4"/>
        <v>22</v>
      </c>
      <c r="AG27" s="45">
        <f t="shared" si="0"/>
        <v>0</v>
      </c>
      <c r="AH27" s="45">
        <f t="shared" si="1"/>
        <v>8</v>
      </c>
      <c r="AI27" s="4">
        <f t="shared" si="2"/>
        <v>0</v>
      </c>
      <c r="AJ27" s="28">
        <f t="shared" si="5"/>
        <v>0</v>
      </c>
      <c r="AK27" s="29">
        <f t="shared" si="3"/>
        <v>0</v>
      </c>
      <c r="AL27" s="29">
        <f t="shared" si="8"/>
        <v>0</v>
      </c>
      <c r="AM27" s="40">
        <f t="shared" si="6"/>
        <v>0</v>
      </c>
      <c r="AN27" s="70">
        <f t="shared" si="7"/>
        <v>30</v>
      </c>
    </row>
    <row r="28" spans="1:45" ht="14.45" customHeight="1" x14ac:dyDescent="0.3">
      <c r="A28" s="14" t="s">
        <v>30</v>
      </c>
      <c r="B28" s="74" t="s">
        <v>43</v>
      </c>
      <c r="C28" s="7"/>
      <c r="D28" s="83" t="s">
        <v>19</v>
      </c>
      <c r="E28" s="79" t="s">
        <v>19</v>
      </c>
      <c r="F28" s="5"/>
      <c r="G28" s="7" t="s">
        <v>43</v>
      </c>
      <c r="H28" s="7" t="s">
        <v>43</v>
      </c>
      <c r="I28" s="7"/>
      <c r="J28" s="7" t="s">
        <v>19</v>
      </c>
      <c r="K28" s="83"/>
      <c r="L28" s="79" t="s">
        <v>43</v>
      </c>
      <c r="M28" s="5" t="s">
        <v>43</v>
      </c>
      <c r="N28" s="7" t="s">
        <v>43</v>
      </c>
      <c r="O28" s="7" t="s">
        <v>19</v>
      </c>
      <c r="P28" s="7" t="s">
        <v>43</v>
      </c>
      <c r="Q28" s="7" t="s">
        <v>43</v>
      </c>
      <c r="R28" s="83" t="s">
        <v>19</v>
      </c>
      <c r="S28" s="79"/>
      <c r="T28" s="5"/>
      <c r="U28" s="7" t="s">
        <v>43</v>
      </c>
      <c r="V28" s="7" t="s">
        <v>43</v>
      </c>
      <c r="W28" s="101" t="s">
        <v>68</v>
      </c>
      <c r="X28" s="7" t="s">
        <v>19</v>
      </c>
      <c r="Y28" s="115"/>
      <c r="Z28" s="109"/>
      <c r="AA28" s="5" t="s">
        <v>43</v>
      </c>
      <c r="AB28" s="101" t="s">
        <v>70</v>
      </c>
      <c r="AC28" s="7" t="s">
        <v>43</v>
      </c>
      <c r="AD28" s="7" t="s">
        <v>43</v>
      </c>
      <c r="AE28" s="7" t="s">
        <v>43</v>
      </c>
      <c r="AF28" s="44">
        <f t="shared" si="4"/>
        <v>15</v>
      </c>
      <c r="AG28" s="45">
        <f t="shared" si="0"/>
        <v>7</v>
      </c>
      <c r="AH28" s="45">
        <f t="shared" si="1"/>
        <v>8</v>
      </c>
      <c r="AI28" s="4">
        <f t="shared" si="2"/>
        <v>0</v>
      </c>
      <c r="AJ28" s="28">
        <f t="shared" si="5"/>
        <v>0</v>
      </c>
      <c r="AK28" s="29">
        <f t="shared" si="3"/>
        <v>0</v>
      </c>
      <c r="AL28" s="29">
        <f t="shared" si="8"/>
        <v>0</v>
      </c>
      <c r="AM28" s="40">
        <f t="shared" si="6"/>
        <v>0</v>
      </c>
      <c r="AN28" s="70">
        <f t="shared" si="7"/>
        <v>30</v>
      </c>
    </row>
    <row r="29" spans="1:45" ht="14.45" customHeight="1" x14ac:dyDescent="0.3">
      <c r="A29" s="8" t="s">
        <v>25</v>
      </c>
      <c r="B29" s="75" t="s">
        <v>19</v>
      </c>
      <c r="C29" s="6" t="s">
        <v>19</v>
      </c>
      <c r="D29" s="85"/>
      <c r="E29" s="79"/>
      <c r="F29" s="5" t="s">
        <v>43</v>
      </c>
      <c r="G29" s="6" t="s">
        <v>19</v>
      </c>
      <c r="H29" s="6"/>
      <c r="I29" s="6" t="s">
        <v>19</v>
      </c>
      <c r="J29" s="6"/>
      <c r="K29" s="85" t="s">
        <v>43</v>
      </c>
      <c r="L29" s="79"/>
      <c r="M29" s="5" t="s">
        <v>43</v>
      </c>
      <c r="N29" s="6" t="s">
        <v>19</v>
      </c>
      <c r="O29" s="6"/>
      <c r="P29" s="6" t="s">
        <v>43</v>
      </c>
      <c r="Q29" s="6" t="s">
        <v>43</v>
      </c>
      <c r="R29" s="85" t="s">
        <v>43</v>
      </c>
      <c r="S29" s="79" t="s">
        <v>19</v>
      </c>
      <c r="T29" s="5"/>
      <c r="U29" s="6" t="s">
        <v>43</v>
      </c>
      <c r="V29" s="6" t="s">
        <v>43</v>
      </c>
      <c r="W29" s="6" t="s">
        <v>43</v>
      </c>
      <c r="X29" s="6" t="s">
        <v>43</v>
      </c>
      <c r="Y29" s="116" t="s">
        <v>43</v>
      </c>
      <c r="Z29" s="109" t="s">
        <v>43</v>
      </c>
      <c r="AA29" s="5" t="s">
        <v>19</v>
      </c>
      <c r="AB29" s="6"/>
      <c r="AC29" s="6" t="s">
        <v>43</v>
      </c>
      <c r="AD29" s="6" t="s">
        <v>43</v>
      </c>
      <c r="AE29" s="6" t="s">
        <v>19</v>
      </c>
      <c r="AF29" s="44">
        <f t="shared" si="4"/>
        <v>14</v>
      </c>
      <c r="AG29" s="45">
        <f t="shared" si="0"/>
        <v>8</v>
      </c>
      <c r="AH29" s="45">
        <f t="shared" si="1"/>
        <v>8</v>
      </c>
      <c r="AI29" s="4">
        <f t="shared" si="2"/>
        <v>0</v>
      </c>
      <c r="AJ29" s="28">
        <f t="shared" si="5"/>
        <v>0</v>
      </c>
      <c r="AK29" s="29">
        <f t="shared" si="3"/>
        <v>0</v>
      </c>
      <c r="AL29" s="29">
        <f t="shared" si="8"/>
        <v>0</v>
      </c>
      <c r="AM29" s="40">
        <f t="shared" si="6"/>
        <v>0</v>
      </c>
      <c r="AN29" s="70">
        <f t="shared" si="7"/>
        <v>30</v>
      </c>
    </row>
    <row r="30" spans="1:45" ht="14.45" customHeight="1" x14ac:dyDescent="0.3">
      <c r="A30" s="8" t="s">
        <v>2</v>
      </c>
      <c r="B30" s="74"/>
      <c r="C30" s="7" t="s">
        <v>43</v>
      </c>
      <c r="D30" s="83" t="s">
        <v>43</v>
      </c>
      <c r="E30" s="80" t="s">
        <v>43</v>
      </c>
      <c r="F30" s="9"/>
      <c r="G30" s="7" t="s">
        <v>43</v>
      </c>
      <c r="H30" s="7" t="s">
        <v>19</v>
      </c>
      <c r="I30" s="7"/>
      <c r="J30" s="7" t="s">
        <v>43</v>
      </c>
      <c r="K30" s="83" t="s">
        <v>43</v>
      </c>
      <c r="L30" s="80" t="s">
        <v>19</v>
      </c>
      <c r="M30" s="9" t="s">
        <v>19</v>
      </c>
      <c r="N30" s="7"/>
      <c r="O30" s="7" t="s">
        <v>43</v>
      </c>
      <c r="P30" s="7" t="s">
        <v>43</v>
      </c>
      <c r="Q30" s="7" t="s">
        <v>19</v>
      </c>
      <c r="R30" s="83"/>
      <c r="S30" s="80" t="s">
        <v>43</v>
      </c>
      <c r="T30" s="9" t="s">
        <v>43</v>
      </c>
      <c r="U30" s="101" t="s">
        <v>71</v>
      </c>
      <c r="V30" s="7" t="s">
        <v>19</v>
      </c>
      <c r="W30" s="101" t="s">
        <v>72</v>
      </c>
      <c r="X30" s="7"/>
      <c r="Y30" s="115" t="s">
        <v>43</v>
      </c>
      <c r="Z30" s="110" t="s">
        <v>43</v>
      </c>
      <c r="AA30" s="102"/>
      <c r="AB30" s="101" t="s">
        <v>74</v>
      </c>
      <c r="AC30" s="101" t="s">
        <v>73</v>
      </c>
      <c r="AD30" s="101"/>
      <c r="AE30" s="7" t="s">
        <v>43</v>
      </c>
      <c r="AF30" s="44">
        <f t="shared" si="4"/>
        <v>15</v>
      </c>
      <c r="AG30" s="45">
        <f t="shared" si="0"/>
        <v>7</v>
      </c>
      <c r="AH30" s="45">
        <f t="shared" si="1"/>
        <v>8</v>
      </c>
      <c r="AI30" s="4">
        <f t="shared" si="2"/>
        <v>0</v>
      </c>
      <c r="AJ30" s="30">
        <f t="shared" si="5"/>
        <v>0</v>
      </c>
      <c r="AK30" s="31">
        <f t="shared" si="3"/>
        <v>0</v>
      </c>
      <c r="AL30" s="31">
        <f>COUNTIF(B30:AE30,"병")+COUNTIF(B30:AE30,"청")</f>
        <v>0</v>
      </c>
      <c r="AM30" s="41">
        <f t="shared" si="6"/>
        <v>0</v>
      </c>
      <c r="AN30" s="71">
        <f t="shared" si="7"/>
        <v>30</v>
      </c>
    </row>
    <row r="31" spans="1:45" ht="14.45" customHeight="1" x14ac:dyDescent="0.3">
      <c r="A31" s="15" t="s">
        <v>52</v>
      </c>
      <c r="B31" s="2">
        <f>COUNTIF(B5:B30,"D")+COUNTIF(B5:B30,"D1")</f>
        <v>17</v>
      </c>
      <c r="C31" s="2">
        <f>COUNTIF(C5:C30,"D")+COUNTIF(C5:C30,"D1")</f>
        <v>17</v>
      </c>
      <c r="D31" s="82">
        <f t="shared" ref="D31:AE31" si="9">COUNTIF(D5:D30,"D")+COUNTIF(D5:D30,"D1")</f>
        <v>10</v>
      </c>
      <c r="E31" s="82">
        <f t="shared" si="9"/>
        <v>9</v>
      </c>
      <c r="F31" s="2">
        <f t="shared" si="9"/>
        <v>18</v>
      </c>
      <c r="G31" s="2">
        <f t="shared" si="9"/>
        <v>18</v>
      </c>
      <c r="H31" s="2">
        <f t="shared" si="9"/>
        <v>17</v>
      </c>
      <c r="I31" s="2">
        <f t="shared" si="9"/>
        <v>17</v>
      </c>
      <c r="J31" s="2">
        <f t="shared" si="9"/>
        <v>19</v>
      </c>
      <c r="K31" s="82">
        <f t="shared" si="9"/>
        <v>10</v>
      </c>
      <c r="L31" s="82">
        <f t="shared" si="9"/>
        <v>8</v>
      </c>
      <c r="M31" s="2">
        <f t="shared" si="9"/>
        <v>19</v>
      </c>
      <c r="N31" s="2">
        <f t="shared" si="9"/>
        <v>19</v>
      </c>
      <c r="O31" s="2">
        <f t="shared" si="9"/>
        <v>18</v>
      </c>
      <c r="P31" s="2">
        <f t="shared" si="9"/>
        <v>20</v>
      </c>
      <c r="Q31" s="2">
        <f t="shared" si="9"/>
        <v>19</v>
      </c>
      <c r="R31" s="82">
        <f t="shared" si="9"/>
        <v>10</v>
      </c>
      <c r="S31" s="82">
        <f t="shared" si="9"/>
        <v>8</v>
      </c>
      <c r="T31" s="2">
        <f t="shared" si="9"/>
        <v>15</v>
      </c>
      <c r="U31" s="2">
        <f t="shared" si="9"/>
        <v>20</v>
      </c>
      <c r="V31" s="2">
        <f t="shared" si="9"/>
        <v>21</v>
      </c>
      <c r="W31" s="2">
        <f t="shared" si="9"/>
        <v>19</v>
      </c>
      <c r="X31" s="2">
        <f t="shared" si="9"/>
        <v>21</v>
      </c>
      <c r="Y31" s="114">
        <f t="shared" si="9"/>
        <v>11</v>
      </c>
      <c r="Z31" s="114">
        <f t="shared" si="9"/>
        <v>8</v>
      </c>
      <c r="AA31" s="2">
        <f t="shared" si="9"/>
        <v>16</v>
      </c>
      <c r="AB31" s="2">
        <f t="shared" si="9"/>
        <v>16</v>
      </c>
      <c r="AC31" s="2">
        <f t="shared" si="9"/>
        <v>19</v>
      </c>
      <c r="AD31" s="2">
        <f t="shared" si="9"/>
        <v>18</v>
      </c>
      <c r="AE31" s="2">
        <f t="shared" si="9"/>
        <v>19</v>
      </c>
      <c r="AF31" s="47">
        <f t="shared" ref="AF31:AN31" si="10">SUM(AF5:AF30)</f>
        <v>476</v>
      </c>
      <c r="AG31" s="47">
        <f t="shared" si="10"/>
        <v>91</v>
      </c>
      <c r="AH31" s="47">
        <f t="shared" si="10"/>
        <v>208</v>
      </c>
      <c r="AI31" s="47">
        <f t="shared" si="10"/>
        <v>0</v>
      </c>
      <c r="AJ31" s="16">
        <f t="shared" si="10"/>
        <v>0</v>
      </c>
      <c r="AK31" s="17">
        <f t="shared" si="10"/>
        <v>0</v>
      </c>
      <c r="AL31" s="17">
        <f t="shared" si="10"/>
        <v>5</v>
      </c>
      <c r="AM31" s="38">
        <f>SUM(AM5:AM30)</f>
        <v>0</v>
      </c>
      <c r="AN31" s="48">
        <f t="shared" si="10"/>
        <v>780</v>
      </c>
    </row>
    <row r="32" spans="1:45" ht="14.45" customHeight="1" x14ac:dyDescent="0.3">
      <c r="A32" s="49" t="s">
        <v>19</v>
      </c>
      <c r="B32" s="18">
        <f t="shared" ref="B32:AE32" si="11">COUNTIF(B5:B30,"N")</f>
        <v>3</v>
      </c>
      <c r="C32" s="18">
        <f t="shared" si="11"/>
        <v>3</v>
      </c>
      <c r="D32" s="86">
        <f t="shared" si="11"/>
        <v>3</v>
      </c>
      <c r="E32" s="86">
        <f t="shared" si="11"/>
        <v>3</v>
      </c>
      <c r="F32" s="18">
        <f t="shared" si="11"/>
        <v>3</v>
      </c>
      <c r="G32" s="18">
        <f t="shared" si="11"/>
        <v>3</v>
      </c>
      <c r="H32" s="18">
        <f t="shared" si="11"/>
        <v>3</v>
      </c>
      <c r="I32" s="18">
        <f t="shared" si="11"/>
        <v>3</v>
      </c>
      <c r="J32" s="18">
        <f t="shared" si="11"/>
        <v>3</v>
      </c>
      <c r="K32" s="86">
        <f t="shared" si="11"/>
        <v>3</v>
      </c>
      <c r="L32" s="86">
        <f t="shared" si="11"/>
        <v>3</v>
      </c>
      <c r="M32" s="18">
        <f t="shared" si="11"/>
        <v>3</v>
      </c>
      <c r="N32" s="18">
        <f t="shared" si="11"/>
        <v>3</v>
      </c>
      <c r="O32" s="18">
        <f t="shared" si="11"/>
        <v>3</v>
      </c>
      <c r="P32" s="18">
        <f t="shared" si="11"/>
        <v>3</v>
      </c>
      <c r="Q32" s="18">
        <f t="shared" si="11"/>
        <v>3</v>
      </c>
      <c r="R32" s="86">
        <f t="shared" si="11"/>
        <v>3</v>
      </c>
      <c r="S32" s="86">
        <f t="shared" si="11"/>
        <v>3</v>
      </c>
      <c r="T32" s="18">
        <f t="shared" si="11"/>
        <v>3</v>
      </c>
      <c r="U32" s="18">
        <f t="shared" si="11"/>
        <v>3</v>
      </c>
      <c r="V32" s="18">
        <f t="shared" si="11"/>
        <v>3</v>
      </c>
      <c r="W32" s="18">
        <f t="shared" si="11"/>
        <v>4</v>
      </c>
      <c r="X32" s="18">
        <f t="shared" si="11"/>
        <v>3</v>
      </c>
      <c r="Y32" s="117">
        <f t="shared" si="11"/>
        <v>3</v>
      </c>
      <c r="Z32" s="117">
        <f t="shared" si="11"/>
        <v>3</v>
      </c>
      <c r="AA32" s="18">
        <f t="shared" si="11"/>
        <v>3</v>
      </c>
      <c r="AB32" s="18">
        <f t="shared" si="11"/>
        <v>3</v>
      </c>
      <c r="AC32" s="18">
        <f t="shared" si="11"/>
        <v>3</v>
      </c>
      <c r="AD32" s="18">
        <f t="shared" si="11"/>
        <v>3</v>
      </c>
      <c r="AE32" s="18">
        <f t="shared" si="11"/>
        <v>3</v>
      </c>
      <c r="AF32" s="50"/>
      <c r="AG32" s="51">
        <f>SUM(B32:AE32)</f>
        <v>91</v>
      </c>
      <c r="AH32" s="52"/>
      <c r="AI32" s="180"/>
      <c r="AJ32" s="180"/>
      <c r="AK32" s="180"/>
      <c r="AL32" s="19"/>
      <c r="AM32" s="19"/>
      <c r="AN32" s="53">
        <f>SUM(AF31:AL31)</f>
        <v>780</v>
      </c>
    </row>
    <row r="33" spans="1:44" ht="14.45" customHeight="1" x14ac:dyDescent="0.3">
      <c r="A33" s="49" t="s">
        <v>51</v>
      </c>
      <c r="B33" s="20">
        <f t="shared" ref="B33:AE33" si="12">COUNTIF(B5:B30,"교")+COUNTIF(B5:B30,"출")+COUNTIF(B5:B30,"연")+COUNTIF(B5:B30,"반")</f>
        <v>0</v>
      </c>
      <c r="C33" s="20">
        <f t="shared" si="12"/>
        <v>0</v>
      </c>
      <c r="D33" s="87">
        <f t="shared" si="12"/>
        <v>0</v>
      </c>
      <c r="E33" s="87">
        <f t="shared" si="12"/>
        <v>0</v>
      </c>
      <c r="F33" s="20">
        <f t="shared" si="12"/>
        <v>0</v>
      </c>
      <c r="G33" s="20">
        <f t="shared" si="12"/>
        <v>0</v>
      </c>
      <c r="H33" s="20">
        <f t="shared" si="12"/>
        <v>0</v>
      </c>
      <c r="I33" s="20">
        <f t="shared" si="12"/>
        <v>0</v>
      </c>
      <c r="J33" s="20">
        <f t="shared" si="12"/>
        <v>0</v>
      </c>
      <c r="K33" s="87">
        <f t="shared" si="12"/>
        <v>0</v>
      </c>
      <c r="L33" s="87">
        <f t="shared" si="12"/>
        <v>0</v>
      </c>
      <c r="M33" s="20">
        <f t="shared" si="12"/>
        <v>0</v>
      </c>
      <c r="N33" s="20">
        <f t="shared" si="12"/>
        <v>0</v>
      </c>
      <c r="O33" s="20">
        <f t="shared" si="12"/>
        <v>0</v>
      </c>
      <c r="P33" s="20">
        <f t="shared" si="12"/>
        <v>0</v>
      </c>
      <c r="Q33" s="20">
        <f t="shared" si="12"/>
        <v>0</v>
      </c>
      <c r="R33" s="87">
        <f t="shared" si="12"/>
        <v>0</v>
      </c>
      <c r="S33" s="87">
        <f t="shared" si="12"/>
        <v>0</v>
      </c>
      <c r="T33" s="20">
        <f t="shared" si="12"/>
        <v>0</v>
      </c>
      <c r="U33" s="20">
        <f t="shared" si="12"/>
        <v>0</v>
      </c>
      <c r="V33" s="20">
        <f t="shared" si="12"/>
        <v>0</v>
      </c>
      <c r="W33" s="20">
        <f t="shared" si="12"/>
        <v>0</v>
      </c>
      <c r="X33" s="20">
        <f t="shared" si="12"/>
        <v>0</v>
      </c>
      <c r="Y33" s="118">
        <f t="shared" si="12"/>
        <v>0</v>
      </c>
      <c r="Z33" s="118">
        <f t="shared" si="12"/>
        <v>0</v>
      </c>
      <c r="AA33" s="20">
        <f t="shared" si="12"/>
        <v>0</v>
      </c>
      <c r="AB33" s="20">
        <f t="shared" si="12"/>
        <v>0</v>
      </c>
      <c r="AC33" s="20">
        <f t="shared" si="12"/>
        <v>0</v>
      </c>
      <c r="AD33" s="20">
        <f t="shared" si="12"/>
        <v>0</v>
      </c>
      <c r="AE33" s="20">
        <f t="shared" si="12"/>
        <v>0</v>
      </c>
      <c r="AF33" s="54"/>
      <c r="AG33" s="63"/>
      <c r="AH33" s="66"/>
      <c r="AI33" s="171">
        <f>SUM(B33:AE33)</f>
        <v>0</v>
      </c>
      <c r="AJ33" s="172"/>
      <c r="AK33" s="173"/>
      <c r="AL33" s="181" t="s">
        <v>50</v>
      </c>
      <c r="AM33" s="182"/>
      <c r="AN33" s="183"/>
      <c r="AO33" s="35"/>
      <c r="AP33" s="35"/>
      <c r="AQ33" s="35"/>
      <c r="AR33" s="35"/>
    </row>
    <row r="34" spans="1:44" ht="14.45" customHeight="1" x14ac:dyDescent="0.3">
      <c r="A34" s="55" t="s">
        <v>47</v>
      </c>
      <c r="B34" s="21">
        <f t="shared" ref="B34:AE34" si="13">COUNTIF(B5:B30,"청")+COUNTIF(B5:B30,"병")+COUNTIF(B5:B30,"산")</f>
        <v>0</v>
      </c>
      <c r="C34" s="21">
        <f t="shared" si="13"/>
        <v>0</v>
      </c>
      <c r="D34" s="88">
        <f t="shared" si="13"/>
        <v>0</v>
      </c>
      <c r="E34" s="88">
        <f t="shared" si="13"/>
        <v>0</v>
      </c>
      <c r="F34" s="21">
        <f t="shared" si="13"/>
        <v>1</v>
      </c>
      <c r="G34" s="21">
        <f t="shared" si="13"/>
        <v>1</v>
      </c>
      <c r="H34" s="21">
        <f t="shared" si="13"/>
        <v>1</v>
      </c>
      <c r="I34" s="21">
        <f t="shared" si="13"/>
        <v>1</v>
      </c>
      <c r="J34" s="21">
        <f t="shared" si="13"/>
        <v>1</v>
      </c>
      <c r="K34" s="88">
        <f t="shared" si="13"/>
        <v>0</v>
      </c>
      <c r="L34" s="88">
        <f t="shared" si="13"/>
        <v>0</v>
      </c>
      <c r="M34" s="21">
        <f t="shared" si="13"/>
        <v>0</v>
      </c>
      <c r="N34" s="21">
        <f t="shared" si="13"/>
        <v>0</v>
      </c>
      <c r="O34" s="21">
        <f t="shared" si="13"/>
        <v>0</v>
      </c>
      <c r="P34" s="21">
        <f t="shared" si="13"/>
        <v>0</v>
      </c>
      <c r="Q34" s="21">
        <f t="shared" si="13"/>
        <v>0</v>
      </c>
      <c r="R34" s="88">
        <f t="shared" si="13"/>
        <v>0</v>
      </c>
      <c r="S34" s="88">
        <f t="shared" si="13"/>
        <v>0</v>
      </c>
      <c r="T34" s="21">
        <f t="shared" si="13"/>
        <v>0</v>
      </c>
      <c r="U34" s="21">
        <f t="shared" si="13"/>
        <v>0</v>
      </c>
      <c r="V34" s="21">
        <f t="shared" si="13"/>
        <v>0</v>
      </c>
      <c r="W34" s="21">
        <f t="shared" si="13"/>
        <v>0</v>
      </c>
      <c r="X34" s="21">
        <f t="shared" si="13"/>
        <v>0</v>
      </c>
      <c r="Y34" s="119">
        <f t="shared" si="13"/>
        <v>0</v>
      </c>
      <c r="Z34" s="119">
        <f t="shared" si="13"/>
        <v>0</v>
      </c>
      <c r="AA34" s="21">
        <f t="shared" si="13"/>
        <v>0</v>
      </c>
      <c r="AB34" s="21">
        <f t="shared" si="13"/>
        <v>0</v>
      </c>
      <c r="AC34" s="21">
        <f t="shared" si="13"/>
        <v>0</v>
      </c>
      <c r="AD34" s="21">
        <f t="shared" si="13"/>
        <v>0</v>
      </c>
      <c r="AE34" s="21">
        <f t="shared" si="13"/>
        <v>0</v>
      </c>
      <c r="AF34" s="159">
        <f>SUM(B34:AE34)</f>
        <v>5</v>
      </c>
      <c r="AG34" s="160"/>
      <c r="AH34" s="160"/>
      <c r="AI34" s="152" t="s">
        <v>0</v>
      </c>
      <c r="AJ34" s="153"/>
      <c r="AK34" s="153"/>
      <c r="AL34" s="154"/>
      <c r="AM34" s="155"/>
      <c r="AN34" s="67"/>
      <c r="AO34" s="35"/>
      <c r="AP34" s="35"/>
      <c r="AQ34" s="35"/>
      <c r="AR34" s="35"/>
    </row>
    <row r="35" spans="1:44" ht="14.45" customHeight="1" x14ac:dyDescent="0.3">
      <c r="A35" s="56" t="s">
        <v>32</v>
      </c>
      <c r="B35" s="22">
        <f>COUNTIF(B5:B30,"")</f>
        <v>6</v>
      </c>
      <c r="C35" s="22">
        <f>COUNTIF(C5:C30,"")</f>
        <v>6</v>
      </c>
      <c r="D35" s="89">
        <f t="shared" ref="D35:AE35" si="14">COUNTIF(D5:D30,"")</f>
        <v>13</v>
      </c>
      <c r="E35" s="89">
        <f t="shared" si="14"/>
        <v>14</v>
      </c>
      <c r="F35" s="22">
        <f t="shared" si="14"/>
        <v>4</v>
      </c>
      <c r="G35" s="22">
        <f t="shared" si="14"/>
        <v>4</v>
      </c>
      <c r="H35" s="22">
        <f t="shared" si="14"/>
        <v>5</v>
      </c>
      <c r="I35" s="22">
        <f t="shared" si="14"/>
        <v>5</v>
      </c>
      <c r="J35" s="22">
        <f t="shared" si="14"/>
        <v>3</v>
      </c>
      <c r="K35" s="89">
        <f t="shared" si="14"/>
        <v>13</v>
      </c>
      <c r="L35" s="89">
        <f t="shared" si="14"/>
        <v>15</v>
      </c>
      <c r="M35" s="22">
        <f t="shared" si="14"/>
        <v>4</v>
      </c>
      <c r="N35" s="22">
        <f t="shared" si="14"/>
        <v>4</v>
      </c>
      <c r="O35" s="22">
        <f t="shared" si="14"/>
        <v>5</v>
      </c>
      <c r="P35" s="22">
        <f t="shared" si="14"/>
        <v>3</v>
      </c>
      <c r="Q35" s="22">
        <f t="shared" si="14"/>
        <v>4</v>
      </c>
      <c r="R35" s="89">
        <f t="shared" si="14"/>
        <v>13</v>
      </c>
      <c r="S35" s="89">
        <f t="shared" si="14"/>
        <v>15</v>
      </c>
      <c r="T35" s="22">
        <f t="shared" si="14"/>
        <v>8</v>
      </c>
      <c r="U35" s="22">
        <f t="shared" si="14"/>
        <v>3</v>
      </c>
      <c r="V35" s="22">
        <f t="shared" si="14"/>
        <v>2</v>
      </c>
      <c r="W35" s="22">
        <f t="shared" si="14"/>
        <v>3</v>
      </c>
      <c r="X35" s="22">
        <f t="shared" si="14"/>
        <v>2</v>
      </c>
      <c r="Y35" s="120">
        <f t="shared" si="14"/>
        <v>12</v>
      </c>
      <c r="Z35" s="120">
        <f t="shared" si="14"/>
        <v>15</v>
      </c>
      <c r="AA35" s="22">
        <f t="shared" si="14"/>
        <v>7</v>
      </c>
      <c r="AB35" s="22">
        <f t="shared" si="14"/>
        <v>7</v>
      </c>
      <c r="AC35" s="22">
        <f t="shared" si="14"/>
        <v>4</v>
      </c>
      <c r="AD35" s="22">
        <f t="shared" si="14"/>
        <v>5</v>
      </c>
      <c r="AE35" s="22">
        <f t="shared" si="14"/>
        <v>4</v>
      </c>
      <c r="AF35" s="57"/>
      <c r="AG35" s="58"/>
      <c r="AH35" s="68">
        <f>SUM(B35:AE35)</f>
        <v>208</v>
      </c>
      <c r="AI35" s="156"/>
      <c r="AJ35" s="157"/>
      <c r="AK35" s="157"/>
      <c r="AL35" s="157"/>
      <c r="AM35" s="158"/>
      <c r="AN35" s="64">
        <f>SUM(B31:AE31)</f>
        <v>476</v>
      </c>
      <c r="AO35" s="35"/>
      <c r="AP35" s="35"/>
      <c r="AQ35" s="35"/>
      <c r="AR35" s="35"/>
    </row>
    <row r="36" spans="1:44" x14ac:dyDescent="0.3">
      <c r="B36" s="23">
        <v>1</v>
      </c>
      <c r="C36" s="32">
        <v>2</v>
      </c>
      <c r="D36" s="76">
        <v>3</v>
      </c>
      <c r="E36" s="76">
        <v>4</v>
      </c>
      <c r="F36" s="32">
        <v>5</v>
      </c>
      <c r="G36" s="32">
        <v>6</v>
      </c>
      <c r="H36" s="32">
        <v>7</v>
      </c>
      <c r="I36" s="32">
        <v>8</v>
      </c>
      <c r="J36" s="32">
        <v>9</v>
      </c>
      <c r="K36" s="76">
        <v>10</v>
      </c>
      <c r="L36" s="76">
        <v>11</v>
      </c>
      <c r="M36" s="32">
        <v>12</v>
      </c>
      <c r="N36" s="32">
        <v>13</v>
      </c>
      <c r="O36" s="32">
        <v>14</v>
      </c>
      <c r="P36" s="32">
        <v>15</v>
      </c>
      <c r="Q36" s="32">
        <v>16</v>
      </c>
      <c r="R36" s="76">
        <v>17</v>
      </c>
      <c r="S36" s="76">
        <v>18</v>
      </c>
      <c r="T36" s="32">
        <v>19</v>
      </c>
      <c r="U36" s="32">
        <v>20</v>
      </c>
      <c r="V36" s="32">
        <v>21</v>
      </c>
      <c r="W36" s="32">
        <v>22</v>
      </c>
      <c r="X36" s="32">
        <v>23</v>
      </c>
      <c r="Y36" s="121">
        <v>24</v>
      </c>
      <c r="Z36" s="121">
        <v>25</v>
      </c>
      <c r="AA36" s="32">
        <v>26</v>
      </c>
      <c r="AB36" s="32">
        <v>27</v>
      </c>
      <c r="AC36" s="32">
        <v>28</v>
      </c>
      <c r="AD36" s="32">
        <v>29</v>
      </c>
      <c r="AE36" s="32">
        <v>30</v>
      </c>
    </row>
  </sheetData>
  <mergeCells count="14">
    <mergeCell ref="AI34:AM35"/>
    <mergeCell ref="AF34:AH34"/>
    <mergeCell ref="AG3:AG4"/>
    <mergeCell ref="AJ3:AJ4"/>
    <mergeCell ref="A1:AN2"/>
    <mergeCell ref="AH3:AH4"/>
    <mergeCell ref="AK3:AK4"/>
    <mergeCell ref="AN3:AN4"/>
    <mergeCell ref="AI33:AK33"/>
    <mergeCell ref="A3:A4"/>
    <mergeCell ref="AF3:AF4"/>
    <mergeCell ref="AM3:AM4"/>
    <mergeCell ref="AI32:AK32"/>
    <mergeCell ref="AL33:AN33"/>
  </mergeCells>
  <phoneticPr fontId="13" type="noConversion"/>
  <pageMargins left="0.66" right="0.11811023622047245" top="0.48" bottom="0.17" header="0.26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S37"/>
  <sheetViews>
    <sheetView zoomScaleNormal="100" zoomScaleSheetLayoutView="75" workbookViewId="0">
      <selection activeCell="V18" sqref="V18"/>
    </sheetView>
  </sheetViews>
  <sheetFormatPr defaultColWidth="3.875" defaultRowHeight="16.5" x14ac:dyDescent="0.3"/>
  <cols>
    <col min="1" max="1" width="8.25" style="24" customWidth="1"/>
    <col min="2" max="2" width="3.125" style="23" customWidth="1"/>
    <col min="3" max="3" width="3.125" style="32" customWidth="1"/>
    <col min="4" max="5" width="3.125" style="76" customWidth="1"/>
    <col min="6" max="10" width="3.125" style="32" customWidth="1"/>
    <col min="11" max="12" width="3.125" style="76" customWidth="1"/>
    <col min="13" max="17" width="3.125" style="32" customWidth="1"/>
    <col min="18" max="19" width="3.125" style="76" customWidth="1"/>
    <col min="20" max="24" width="3.125" style="32" customWidth="1"/>
    <col min="25" max="26" width="3.125" style="76" customWidth="1"/>
    <col min="27" max="31" width="3.125" style="32" customWidth="1"/>
    <col min="32" max="32" width="3.375" style="24" customWidth="1"/>
    <col min="33" max="33" width="2.5" style="24" customWidth="1"/>
    <col min="34" max="34" width="3.125" style="24" customWidth="1"/>
    <col min="35" max="36" width="2.625" style="24" customWidth="1"/>
    <col min="37" max="37" width="2.5" style="24" customWidth="1"/>
    <col min="38" max="38" width="2.75" style="24" customWidth="1"/>
    <col min="39" max="39" width="3.125" style="24" customWidth="1"/>
    <col min="40" max="40" width="4.25" style="24" customWidth="1"/>
    <col min="41" max="16384" width="3.875" style="24"/>
  </cols>
  <sheetData>
    <row r="1" spans="1:42" ht="8.25" customHeight="1" x14ac:dyDescent="0.3">
      <c r="A1" s="165" t="s">
        <v>118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</row>
    <row r="2" spans="1:42" ht="22.5" customHeight="1" thickBot="1" x14ac:dyDescent="0.3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5"/>
      <c r="AF2" s="166"/>
      <c r="AG2" s="166"/>
      <c r="AH2" s="166"/>
      <c r="AI2" s="166"/>
      <c r="AJ2" s="166"/>
      <c r="AK2" s="166"/>
      <c r="AL2" s="166"/>
      <c r="AM2" s="165"/>
      <c r="AN2" s="166"/>
    </row>
    <row r="3" spans="1:42" ht="15" customHeight="1" x14ac:dyDescent="0.3">
      <c r="A3" s="174" t="s">
        <v>41</v>
      </c>
      <c r="B3" s="1">
        <v>1</v>
      </c>
      <c r="C3" s="2">
        <v>2</v>
      </c>
      <c r="D3" s="77">
        <v>3</v>
      </c>
      <c r="E3" s="77">
        <v>4</v>
      </c>
      <c r="F3" s="2">
        <v>5</v>
      </c>
      <c r="G3" s="1">
        <v>6</v>
      </c>
      <c r="H3" s="1">
        <v>7</v>
      </c>
      <c r="I3" s="2">
        <v>8</v>
      </c>
      <c r="J3" s="1">
        <v>9</v>
      </c>
      <c r="K3" s="77">
        <v>10</v>
      </c>
      <c r="L3" s="82">
        <v>11</v>
      </c>
      <c r="M3" s="1">
        <v>12</v>
      </c>
      <c r="N3" s="1">
        <v>13</v>
      </c>
      <c r="O3" s="2">
        <v>14</v>
      </c>
      <c r="P3" s="1">
        <v>15</v>
      </c>
      <c r="Q3" s="1">
        <v>16</v>
      </c>
      <c r="R3" s="82">
        <v>17</v>
      </c>
      <c r="S3" s="77">
        <v>18</v>
      </c>
      <c r="T3" s="1">
        <v>19</v>
      </c>
      <c r="U3" s="2">
        <v>20</v>
      </c>
      <c r="V3" s="1">
        <v>21</v>
      </c>
      <c r="W3" s="1">
        <v>22</v>
      </c>
      <c r="X3" s="2">
        <v>23</v>
      </c>
      <c r="Y3" s="77">
        <v>24</v>
      </c>
      <c r="Z3" s="77">
        <v>25</v>
      </c>
      <c r="AA3" s="2">
        <v>26</v>
      </c>
      <c r="AB3" s="1">
        <v>27</v>
      </c>
      <c r="AC3" s="1">
        <v>28</v>
      </c>
      <c r="AD3" s="1">
        <v>29</v>
      </c>
      <c r="AE3" s="1">
        <v>30</v>
      </c>
      <c r="AF3" s="176" t="s">
        <v>53</v>
      </c>
      <c r="AG3" s="161" t="s">
        <v>19</v>
      </c>
      <c r="AH3" s="161" t="s">
        <v>32</v>
      </c>
      <c r="AI3" s="42" t="s">
        <v>33</v>
      </c>
      <c r="AJ3" s="163" t="s">
        <v>1</v>
      </c>
      <c r="AK3" s="167" t="s">
        <v>23</v>
      </c>
      <c r="AL3" s="36" t="s">
        <v>12</v>
      </c>
      <c r="AM3" s="178" t="s">
        <v>48</v>
      </c>
      <c r="AN3" s="169" t="s">
        <v>31</v>
      </c>
    </row>
    <row r="4" spans="1:42" ht="15.75" customHeight="1" thickBot="1" x14ac:dyDescent="0.35">
      <c r="A4" s="175"/>
      <c r="B4" s="72" t="s">
        <v>22</v>
      </c>
      <c r="C4" s="65" t="s">
        <v>9</v>
      </c>
      <c r="D4" s="78" t="s">
        <v>3</v>
      </c>
      <c r="E4" s="78" t="s">
        <v>24</v>
      </c>
      <c r="F4" s="72" t="s">
        <v>44</v>
      </c>
      <c r="G4" s="65" t="s">
        <v>20</v>
      </c>
      <c r="H4" s="65" t="s">
        <v>13</v>
      </c>
      <c r="I4" s="65" t="s">
        <v>22</v>
      </c>
      <c r="J4" s="72" t="s">
        <v>9</v>
      </c>
      <c r="K4" s="78" t="s">
        <v>3</v>
      </c>
      <c r="L4" s="78" t="s">
        <v>24</v>
      </c>
      <c r="M4" s="65" t="s">
        <v>44</v>
      </c>
      <c r="N4" s="72" t="s">
        <v>20</v>
      </c>
      <c r="O4" s="65" t="s">
        <v>13</v>
      </c>
      <c r="P4" s="65" t="s">
        <v>22</v>
      </c>
      <c r="Q4" s="65" t="s">
        <v>9</v>
      </c>
      <c r="R4" s="90" t="s">
        <v>3</v>
      </c>
      <c r="S4" s="78" t="s">
        <v>24</v>
      </c>
      <c r="T4" s="65" t="s">
        <v>44</v>
      </c>
      <c r="U4" s="65" t="s">
        <v>20</v>
      </c>
      <c r="V4" s="72" t="s">
        <v>13</v>
      </c>
      <c r="W4" s="65" t="s">
        <v>22</v>
      </c>
      <c r="X4" s="65" t="s">
        <v>9</v>
      </c>
      <c r="Y4" s="78" t="s">
        <v>3</v>
      </c>
      <c r="Z4" s="90" t="s">
        <v>24</v>
      </c>
      <c r="AA4" s="65" t="s">
        <v>44</v>
      </c>
      <c r="AB4" s="65" t="s">
        <v>20</v>
      </c>
      <c r="AC4" s="65" t="s">
        <v>13</v>
      </c>
      <c r="AD4" s="72" t="s">
        <v>22</v>
      </c>
      <c r="AE4" s="65" t="s">
        <v>9</v>
      </c>
      <c r="AF4" s="177"/>
      <c r="AG4" s="162"/>
      <c r="AH4" s="162"/>
      <c r="AI4" s="43" t="s">
        <v>4</v>
      </c>
      <c r="AJ4" s="164"/>
      <c r="AK4" s="168"/>
      <c r="AL4" s="37" t="s">
        <v>29</v>
      </c>
      <c r="AM4" s="179"/>
      <c r="AN4" s="170"/>
      <c r="AO4" s="23"/>
      <c r="AP4" s="23"/>
    </row>
    <row r="5" spans="1:42" ht="15.75" customHeight="1" x14ac:dyDescent="0.3">
      <c r="A5" s="3" t="s">
        <v>5</v>
      </c>
      <c r="B5" s="33" t="s">
        <v>43</v>
      </c>
      <c r="C5" s="5" t="s">
        <v>43</v>
      </c>
      <c r="D5" s="79"/>
      <c r="E5" s="79"/>
      <c r="F5" s="5" t="s">
        <v>43</v>
      </c>
      <c r="G5" s="5" t="s">
        <v>43</v>
      </c>
      <c r="H5" s="132" t="s">
        <v>57</v>
      </c>
      <c r="I5" s="5" t="s">
        <v>43</v>
      </c>
      <c r="J5" s="5" t="s">
        <v>43</v>
      </c>
      <c r="K5" s="79"/>
      <c r="L5" s="79"/>
      <c r="M5" s="5" t="s">
        <v>43</v>
      </c>
      <c r="N5" s="5" t="s">
        <v>43</v>
      </c>
      <c r="O5" s="5" t="s">
        <v>43</v>
      </c>
      <c r="P5" s="5" t="s">
        <v>43</v>
      </c>
      <c r="Q5" s="5" t="s">
        <v>43</v>
      </c>
      <c r="R5" s="79"/>
      <c r="S5" s="79"/>
      <c r="T5" s="5" t="s">
        <v>43</v>
      </c>
      <c r="U5" s="122" t="s">
        <v>43</v>
      </c>
      <c r="V5" s="104" t="s">
        <v>98</v>
      </c>
      <c r="W5" s="5" t="s">
        <v>43</v>
      </c>
      <c r="X5" s="5" t="s">
        <v>43</v>
      </c>
      <c r="Y5" s="79"/>
      <c r="Z5" s="79"/>
      <c r="AA5" s="5" t="s">
        <v>43</v>
      </c>
      <c r="AB5" s="5" t="s">
        <v>43</v>
      </c>
      <c r="AC5" s="7" t="s">
        <v>43</v>
      </c>
      <c r="AD5" s="7" t="s">
        <v>43</v>
      </c>
      <c r="AE5" s="7" t="s">
        <v>43</v>
      </c>
      <c r="AF5" s="44">
        <f>COUNTIF(B5:AE5,"D")</f>
        <v>20</v>
      </c>
      <c r="AG5" s="45">
        <f t="shared" ref="AG5:AG30" si="0">COUNTIF(B5:AE5,"N")</f>
        <v>0</v>
      </c>
      <c r="AH5" s="45">
        <f t="shared" ref="AH5:AH30" si="1">COUNTIF(B5:AE5,"")</f>
        <v>8</v>
      </c>
      <c r="AI5" s="4">
        <f t="shared" ref="AI5:AI30" si="2">COUNTIF(B5:AE5,"교")+COUNTIF(B5:AE5,"출")</f>
        <v>0</v>
      </c>
      <c r="AJ5" s="26">
        <f>COUNTIF(B5:AE5,"연")</f>
        <v>0</v>
      </c>
      <c r="AK5" s="27">
        <f t="shared" ref="AK5:AK30" si="3">COUNTIF(B5:AE5,"반")</f>
        <v>1</v>
      </c>
      <c r="AL5" s="27">
        <f>COUNTIF(B5:AE5,"병")+COUNTIF(B5:AE5,"청")</f>
        <v>1</v>
      </c>
      <c r="AM5" s="39">
        <f>COUNTIF(B5:AE5,"코")</f>
        <v>0</v>
      </c>
      <c r="AN5" s="69">
        <f>SUM(AF5:AM5)</f>
        <v>30</v>
      </c>
      <c r="AO5" s="23"/>
      <c r="AP5" s="23"/>
    </row>
    <row r="6" spans="1:42" ht="15.75" customHeight="1" x14ac:dyDescent="0.3">
      <c r="A6" s="3" t="s">
        <v>27</v>
      </c>
      <c r="B6" s="33" t="s">
        <v>43</v>
      </c>
      <c r="C6" s="5" t="s">
        <v>43</v>
      </c>
      <c r="D6" s="79"/>
      <c r="E6" s="79"/>
      <c r="F6" s="5" t="s">
        <v>43</v>
      </c>
      <c r="G6" s="5" t="s">
        <v>43</v>
      </c>
      <c r="H6" s="5" t="s">
        <v>43</v>
      </c>
      <c r="I6" s="5" t="s">
        <v>43</v>
      </c>
      <c r="J6" s="132" t="s">
        <v>56</v>
      </c>
      <c r="K6" s="79"/>
      <c r="L6" s="79"/>
      <c r="M6" s="5" t="s">
        <v>43</v>
      </c>
      <c r="N6" s="5" t="s">
        <v>43</v>
      </c>
      <c r="O6" s="5" t="s">
        <v>43</v>
      </c>
      <c r="P6" s="5" t="s">
        <v>43</v>
      </c>
      <c r="Q6" s="5" t="s">
        <v>43</v>
      </c>
      <c r="R6" s="79"/>
      <c r="S6" s="79"/>
      <c r="T6" s="122" t="s">
        <v>43</v>
      </c>
      <c r="U6" s="104" t="s">
        <v>98</v>
      </c>
      <c r="V6" s="5" t="s">
        <v>43</v>
      </c>
      <c r="W6" s="5" t="s">
        <v>43</v>
      </c>
      <c r="X6" s="5" t="s">
        <v>43</v>
      </c>
      <c r="Y6" s="79" t="s">
        <v>99</v>
      </c>
      <c r="Z6" s="79"/>
      <c r="AA6" s="5" t="s">
        <v>43</v>
      </c>
      <c r="AB6" s="5"/>
      <c r="AC6" s="7" t="s">
        <v>112</v>
      </c>
      <c r="AD6" s="7" t="s">
        <v>43</v>
      </c>
      <c r="AE6" s="7" t="s">
        <v>43</v>
      </c>
      <c r="AF6" s="44">
        <f t="shared" ref="AF6:AF30" si="4">COUNTIF(B6:AE6,"D")</f>
        <v>20</v>
      </c>
      <c r="AG6" s="45">
        <f t="shared" si="0"/>
        <v>0</v>
      </c>
      <c r="AH6" s="45">
        <f t="shared" si="1"/>
        <v>8</v>
      </c>
      <c r="AI6" s="4">
        <f t="shared" si="2"/>
        <v>0</v>
      </c>
      <c r="AJ6" s="28">
        <f t="shared" ref="AJ6:AJ30" si="5">COUNTIF(B6:AE6,"연")</f>
        <v>1</v>
      </c>
      <c r="AK6" s="29">
        <f t="shared" si="3"/>
        <v>0</v>
      </c>
      <c r="AL6" s="29">
        <f>COUNTIF(B6:AE6,"병")+COUNTIF(B6:AE6,"청")</f>
        <v>1</v>
      </c>
      <c r="AM6" s="40">
        <f t="shared" ref="AM6:AM30" si="6">COUNTIF(B6:AE6,"코")</f>
        <v>0</v>
      </c>
      <c r="AN6" s="70">
        <f t="shared" ref="AN6:AN30" si="7">SUM(AF6:AM6)</f>
        <v>30</v>
      </c>
      <c r="AO6" s="23"/>
      <c r="AP6" s="23"/>
    </row>
    <row r="7" spans="1:42" ht="15.75" customHeight="1" x14ac:dyDescent="0.3">
      <c r="A7" s="8" t="s">
        <v>6</v>
      </c>
      <c r="B7" s="33" t="s">
        <v>43</v>
      </c>
      <c r="C7" s="5" t="s">
        <v>43</v>
      </c>
      <c r="D7" s="79"/>
      <c r="E7" s="79"/>
      <c r="F7" s="5" t="s">
        <v>43</v>
      </c>
      <c r="G7" s="5" t="s">
        <v>43</v>
      </c>
      <c r="H7" s="5" t="s">
        <v>43</v>
      </c>
      <c r="I7" s="5" t="s">
        <v>43</v>
      </c>
      <c r="J7" s="5" t="s">
        <v>43</v>
      </c>
      <c r="K7" s="79" t="s">
        <v>60</v>
      </c>
      <c r="L7" s="79"/>
      <c r="M7" s="5" t="s">
        <v>43</v>
      </c>
      <c r="N7" s="5" t="s">
        <v>43</v>
      </c>
      <c r="O7" s="5" t="s">
        <v>43</v>
      </c>
      <c r="P7" s="5" t="s">
        <v>43</v>
      </c>
      <c r="Q7" s="122" t="s">
        <v>43</v>
      </c>
      <c r="R7" s="79"/>
      <c r="S7" s="79"/>
      <c r="T7" s="5" t="s">
        <v>43</v>
      </c>
      <c r="U7" s="5" t="s">
        <v>43</v>
      </c>
      <c r="V7" s="5" t="s">
        <v>43</v>
      </c>
      <c r="W7" s="5" t="s">
        <v>76</v>
      </c>
      <c r="X7" s="5" t="s">
        <v>99</v>
      </c>
      <c r="Y7" s="79"/>
      <c r="Z7" s="79"/>
      <c r="AA7" s="5"/>
      <c r="AB7" s="5" t="s">
        <v>67</v>
      </c>
      <c r="AC7" s="7" t="s">
        <v>43</v>
      </c>
      <c r="AD7" s="7" t="s">
        <v>43</v>
      </c>
      <c r="AE7" s="7" t="s">
        <v>43</v>
      </c>
      <c r="AF7" s="44">
        <f t="shared" si="4"/>
        <v>22</v>
      </c>
      <c r="AG7" s="45">
        <f t="shared" si="0"/>
        <v>0</v>
      </c>
      <c r="AH7" s="45">
        <f t="shared" si="1"/>
        <v>8</v>
      </c>
      <c r="AI7" s="4">
        <f t="shared" si="2"/>
        <v>0</v>
      </c>
      <c r="AJ7" s="28">
        <f t="shared" si="5"/>
        <v>0</v>
      </c>
      <c r="AK7" s="29">
        <f t="shared" si="3"/>
        <v>0</v>
      </c>
      <c r="AL7" s="29">
        <f t="shared" ref="AL7:AL29" si="8">COUNTIF(B7:AE7,"병")+COUNTIF(B7:AE7,"청")</f>
        <v>0</v>
      </c>
      <c r="AM7" s="40">
        <f t="shared" si="6"/>
        <v>0</v>
      </c>
      <c r="AN7" s="70">
        <f t="shared" si="7"/>
        <v>30</v>
      </c>
      <c r="AO7" s="23"/>
      <c r="AP7" s="23"/>
    </row>
    <row r="8" spans="1:42" ht="15.75" customHeight="1" x14ac:dyDescent="0.3">
      <c r="A8" s="8" t="s">
        <v>16</v>
      </c>
      <c r="B8" s="33" t="s">
        <v>43</v>
      </c>
      <c r="C8" s="5" t="s">
        <v>43</v>
      </c>
      <c r="D8" s="79"/>
      <c r="E8" s="79"/>
      <c r="F8" s="132" t="s">
        <v>64</v>
      </c>
      <c r="G8" s="5" t="s">
        <v>43</v>
      </c>
      <c r="H8" s="5" t="s">
        <v>43</v>
      </c>
      <c r="I8" s="132" t="s">
        <v>58</v>
      </c>
      <c r="J8" s="132" t="s">
        <v>59</v>
      </c>
      <c r="K8" s="79"/>
      <c r="L8" s="79"/>
      <c r="M8" s="132" t="s">
        <v>66</v>
      </c>
      <c r="N8" s="5" t="s">
        <v>43</v>
      </c>
      <c r="O8" s="5" t="s">
        <v>43</v>
      </c>
      <c r="P8" s="5" t="s">
        <v>43</v>
      </c>
      <c r="Q8" s="5" t="s">
        <v>43</v>
      </c>
      <c r="R8" s="79" t="s">
        <v>61</v>
      </c>
      <c r="S8" s="79"/>
      <c r="T8" s="5"/>
      <c r="U8" s="122" t="s">
        <v>43</v>
      </c>
      <c r="V8" s="104" t="s">
        <v>98</v>
      </c>
      <c r="W8" s="104" t="s">
        <v>98</v>
      </c>
      <c r="X8" s="5" t="s">
        <v>43</v>
      </c>
      <c r="Y8" s="79"/>
      <c r="Z8" s="79"/>
      <c r="AA8" s="5" t="s">
        <v>43</v>
      </c>
      <c r="AB8" s="5" t="s">
        <v>43</v>
      </c>
      <c r="AC8" s="7" t="s">
        <v>43</v>
      </c>
      <c r="AD8" s="7" t="s">
        <v>43</v>
      </c>
      <c r="AE8" s="7" t="s">
        <v>60</v>
      </c>
      <c r="AF8" s="44">
        <f t="shared" si="4"/>
        <v>16</v>
      </c>
      <c r="AG8" s="45">
        <f t="shared" si="0"/>
        <v>0</v>
      </c>
      <c r="AH8" s="45">
        <f t="shared" si="1"/>
        <v>8</v>
      </c>
      <c r="AI8" s="4">
        <f t="shared" si="2"/>
        <v>0</v>
      </c>
      <c r="AJ8" s="28">
        <f t="shared" si="5"/>
        <v>1</v>
      </c>
      <c r="AK8" s="29">
        <f t="shared" si="3"/>
        <v>3</v>
      </c>
      <c r="AL8" s="29">
        <f t="shared" si="8"/>
        <v>2</v>
      </c>
      <c r="AM8" s="40">
        <f t="shared" si="6"/>
        <v>0</v>
      </c>
      <c r="AN8" s="70">
        <f t="shared" si="7"/>
        <v>30</v>
      </c>
      <c r="AO8" s="23"/>
      <c r="AP8" s="23"/>
    </row>
    <row r="9" spans="1:42" ht="15.75" customHeight="1" x14ac:dyDescent="0.3">
      <c r="A9" s="8" t="s">
        <v>14</v>
      </c>
      <c r="B9" s="33" t="s">
        <v>43</v>
      </c>
      <c r="C9" s="132" t="s">
        <v>57</v>
      </c>
      <c r="D9" s="79" t="s">
        <v>43</v>
      </c>
      <c r="E9" s="79"/>
      <c r="F9" s="5" t="s">
        <v>43</v>
      </c>
      <c r="G9" s="5" t="s">
        <v>43</v>
      </c>
      <c r="H9" s="5" t="s">
        <v>43</v>
      </c>
      <c r="I9" s="5"/>
      <c r="J9" s="5" t="s">
        <v>43</v>
      </c>
      <c r="K9" s="79"/>
      <c r="L9" s="79"/>
      <c r="M9" s="132" t="s">
        <v>55</v>
      </c>
      <c r="N9" s="5" t="s">
        <v>43</v>
      </c>
      <c r="O9" s="5" t="s">
        <v>43</v>
      </c>
      <c r="P9" s="5" t="s">
        <v>43</v>
      </c>
      <c r="Q9" s="122" t="s">
        <v>43</v>
      </c>
      <c r="R9" s="79"/>
      <c r="S9" s="79"/>
      <c r="T9" s="132" t="s">
        <v>55</v>
      </c>
      <c r="U9" s="5" t="s">
        <v>43</v>
      </c>
      <c r="V9" s="5" t="s">
        <v>43</v>
      </c>
      <c r="W9" s="5" t="s">
        <v>43</v>
      </c>
      <c r="X9" s="5" t="s">
        <v>43</v>
      </c>
      <c r="Y9" s="79"/>
      <c r="Z9" s="79"/>
      <c r="AA9" s="5" t="s">
        <v>43</v>
      </c>
      <c r="AB9" s="5" t="s">
        <v>43</v>
      </c>
      <c r="AC9" s="7" t="s">
        <v>43</v>
      </c>
      <c r="AD9" s="7" t="s">
        <v>43</v>
      </c>
      <c r="AE9" s="7" t="s">
        <v>43</v>
      </c>
      <c r="AF9" s="44">
        <f t="shared" si="4"/>
        <v>19</v>
      </c>
      <c r="AG9" s="45">
        <f t="shared" si="0"/>
        <v>0</v>
      </c>
      <c r="AH9" s="45">
        <f t="shared" si="1"/>
        <v>8</v>
      </c>
      <c r="AI9" s="4">
        <f t="shared" si="2"/>
        <v>0</v>
      </c>
      <c r="AJ9" s="28">
        <f t="shared" si="5"/>
        <v>0</v>
      </c>
      <c r="AK9" s="29">
        <f t="shared" si="3"/>
        <v>3</v>
      </c>
      <c r="AL9" s="29">
        <f t="shared" si="8"/>
        <v>0</v>
      </c>
      <c r="AM9" s="40">
        <f t="shared" si="6"/>
        <v>0</v>
      </c>
      <c r="AN9" s="70">
        <f t="shared" si="7"/>
        <v>30</v>
      </c>
      <c r="AO9" s="23"/>
      <c r="AP9" s="23"/>
    </row>
    <row r="10" spans="1:42" ht="15.75" customHeight="1" x14ac:dyDescent="0.3">
      <c r="A10" s="8" t="s">
        <v>40</v>
      </c>
      <c r="B10" s="33" t="s">
        <v>43</v>
      </c>
      <c r="C10" s="5" t="s">
        <v>43</v>
      </c>
      <c r="D10" s="79"/>
      <c r="E10" s="79"/>
      <c r="F10" s="5" t="s">
        <v>43</v>
      </c>
      <c r="G10" s="5" t="s">
        <v>43</v>
      </c>
      <c r="H10" s="5" t="s">
        <v>43</v>
      </c>
      <c r="I10" s="5" t="s">
        <v>43</v>
      </c>
      <c r="J10" s="5" t="s">
        <v>43</v>
      </c>
      <c r="K10" s="79"/>
      <c r="L10" s="79"/>
      <c r="M10" s="5" t="s">
        <v>43</v>
      </c>
      <c r="N10" s="5" t="s">
        <v>43</v>
      </c>
      <c r="O10" s="5" t="s">
        <v>43</v>
      </c>
      <c r="P10" s="5" t="s">
        <v>43</v>
      </c>
      <c r="Q10" s="132" t="s">
        <v>85</v>
      </c>
      <c r="R10" s="79"/>
      <c r="S10" s="79"/>
      <c r="T10" s="5" t="s">
        <v>86</v>
      </c>
      <c r="U10" s="122" t="s">
        <v>43</v>
      </c>
      <c r="V10" s="104" t="s">
        <v>98</v>
      </c>
      <c r="W10" s="5" t="s">
        <v>43</v>
      </c>
      <c r="X10" s="5" t="s">
        <v>43</v>
      </c>
      <c r="Y10" s="79"/>
      <c r="Z10" s="79"/>
      <c r="AA10" s="5" t="s">
        <v>43</v>
      </c>
      <c r="AB10" s="5" t="s">
        <v>43</v>
      </c>
      <c r="AC10" s="7" t="s">
        <v>43</v>
      </c>
      <c r="AD10" s="7" t="s">
        <v>43</v>
      </c>
      <c r="AE10" s="7" t="s">
        <v>43</v>
      </c>
      <c r="AF10" s="44">
        <f t="shared" si="4"/>
        <v>20</v>
      </c>
      <c r="AG10" s="45">
        <f t="shared" si="0"/>
        <v>0</v>
      </c>
      <c r="AH10" s="45">
        <f t="shared" si="1"/>
        <v>8</v>
      </c>
      <c r="AI10" s="4">
        <f t="shared" si="2"/>
        <v>0</v>
      </c>
      <c r="AJ10" s="28">
        <f t="shared" si="5"/>
        <v>1</v>
      </c>
      <c r="AK10" s="29">
        <f t="shared" si="3"/>
        <v>0</v>
      </c>
      <c r="AL10" s="29">
        <f t="shared" si="8"/>
        <v>1</v>
      </c>
      <c r="AM10" s="40">
        <f t="shared" si="6"/>
        <v>0</v>
      </c>
      <c r="AN10" s="70">
        <f t="shared" si="7"/>
        <v>30</v>
      </c>
      <c r="AO10" s="23"/>
      <c r="AP10" s="23"/>
    </row>
    <row r="11" spans="1:42" ht="15.75" customHeight="1" thickBot="1" x14ac:dyDescent="0.35">
      <c r="A11" s="25" t="s">
        <v>21</v>
      </c>
      <c r="B11" s="134" t="s">
        <v>1</v>
      </c>
      <c r="C11" s="9" t="s">
        <v>43</v>
      </c>
      <c r="D11" s="80"/>
      <c r="E11" s="80"/>
      <c r="F11" s="9" t="s">
        <v>43</v>
      </c>
      <c r="G11" s="9" t="s">
        <v>43</v>
      </c>
      <c r="H11" s="9" t="s">
        <v>43</v>
      </c>
      <c r="I11" s="9" t="s">
        <v>43</v>
      </c>
      <c r="J11" s="9" t="s">
        <v>43</v>
      </c>
      <c r="K11" s="80"/>
      <c r="L11" s="80"/>
      <c r="M11" s="9" t="s">
        <v>43</v>
      </c>
      <c r="N11" s="9" t="s">
        <v>43</v>
      </c>
      <c r="O11" s="9" t="s">
        <v>43</v>
      </c>
      <c r="P11" s="9" t="s">
        <v>43</v>
      </c>
      <c r="Q11" s="9" t="s">
        <v>43</v>
      </c>
      <c r="R11" s="80"/>
      <c r="S11" s="80"/>
      <c r="T11" s="9" t="s">
        <v>43</v>
      </c>
      <c r="U11" s="9" t="s">
        <v>43</v>
      </c>
      <c r="V11" s="9" t="s">
        <v>43</v>
      </c>
      <c r="W11" s="9" t="s">
        <v>43</v>
      </c>
      <c r="X11" s="135" t="s">
        <v>54</v>
      </c>
      <c r="Y11" s="80"/>
      <c r="Z11" s="80"/>
      <c r="AA11" s="9" t="s">
        <v>43</v>
      </c>
      <c r="AB11" s="9" t="s">
        <v>43</v>
      </c>
      <c r="AC11" s="9" t="s">
        <v>43</v>
      </c>
      <c r="AD11" s="9" t="s">
        <v>43</v>
      </c>
      <c r="AE11" s="9" t="s">
        <v>43</v>
      </c>
      <c r="AF11" s="44">
        <f t="shared" si="4"/>
        <v>20</v>
      </c>
      <c r="AG11" s="45">
        <f t="shared" si="0"/>
        <v>0</v>
      </c>
      <c r="AH11" s="45">
        <f t="shared" si="1"/>
        <v>8</v>
      </c>
      <c r="AI11" s="4">
        <f t="shared" si="2"/>
        <v>0</v>
      </c>
      <c r="AJ11" s="28">
        <f t="shared" si="5"/>
        <v>2</v>
      </c>
      <c r="AK11" s="29">
        <f t="shared" si="3"/>
        <v>0</v>
      </c>
      <c r="AL11" s="29">
        <f t="shared" si="8"/>
        <v>0</v>
      </c>
      <c r="AM11" s="40">
        <f t="shared" si="6"/>
        <v>0</v>
      </c>
      <c r="AN11" s="70">
        <f t="shared" si="7"/>
        <v>30</v>
      </c>
      <c r="AO11" s="23"/>
      <c r="AP11" s="23"/>
    </row>
    <row r="12" spans="1:42" ht="15.75" customHeight="1" x14ac:dyDescent="0.3">
      <c r="A12" s="10" t="s">
        <v>15</v>
      </c>
      <c r="B12" s="33" t="s">
        <v>43</v>
      </c>
      <c r="C12" s="5" t="s">
        <v>43</v>
      </c>
      <c r="D12" s="79"/>
      <c r="E12" s="79"/>
      <c r="F12" s="5" t="s">
        <v>43</v>
      </c>
      <c r="G12" s="5" t="s">
        <v>43</v>
      </c>
      <c r="H12" s="5" t="s">
        <v>43</v>
      </c>
      <c r="I12" s="5" t="s">
        <v>43</v>
      </c>
      <c r="J12" s="5" t="s">
        <v>43</v>
      </c>
      <c r="K12" s="79"/>
      <c r="L12" s="79"/>
      <c r="M12" s="5" t="s">
        <v>43</v>
      </c>
      <c r="N12" s="5" t="s">
        <v>43</v>
      </c>
      <c r="O12" s="5" t="s">
        <v>43</v>
      </c>
      <c r="P12" s="5" t="s">
        <v>43</v>
      </c>
      <c r="Q12" s="5" t="s">
        <v>43</v>
      </c>
      <c r="R12" s="82"/>
      <c r="S12" s="79"/>
      <c r="T12" s="2" t="s">
        <v>43</v>
      </c>
      <c r="U12" s="132" t="s">
        <v>82</v>
      </c>
      <c r="V12" s="132" t="s">
        <v>54</v>
      </c>
      <c r="W12" s="122" t="s">
        <v>60</v>
      </c>
      <c r="X12" s="147" t="s">
        <v>110</v>
      </c>
      <c r="Y12" s="79"/>
      <c r="Z12" s="79"/>
      <c r="AA12" s="60" t="s">
        <v>99</v>
      </c>
      <c r="AB12" s="60" t="s">
        <v>43</v>
      </c>
      <c r="AC12" s="60" t="s">
        <v>43</v>
      </c>
      <c r="AD12" s="2" t="s">
        <v>43</v>
      </c>
      <c r="AE12" s="2" t="s">
        <v>43</v>
      </c>
      <c r="AF12" s="44">
        <f t="shared" si="4"/>
        <v>19</v>
      </c>
      <c r="AG12" s="45">
        <f t="shared" si="0"/>
        <v>0</v>
      </c>
      <c r="AH12" s="45">
        <f t="shared" si="1"/>
        <v>8</v>
      </c>
      <c r="AI12" s="4">
        <f t="shared" si="2"/>
        <v>0</v>
      </c>
      <c r="AJ12" s="28">
        <f t="shared" si="5"/>
        <v>1</v>
      </c>
      <c r="AK12" s="29">
        <f t="shared" si="3"/>
        <v>1</v>
      </c>
      <c r="AL12" s="29">
        <f t="shared" si="8"/>
        <v>1</v>
      </c>
      <c r="AM12" s="40">
        <f t="shared" si="6"/>
        <v>0</v>
      </c>
      <c r="AN12" s="70">
        <f t="shared" si="7"/>
        <v>30</v>
      </c>
      <c r="AO12" s="23"/>
      <c r="AP12" s="23"/>
    </row>
    <row r="13" spans="1:42" ht="15.75" customHeight="1" x14ac:dyDescent="0.3">
      <c r="A13" s="3" t="s">
        <v>105</v>
      </c>
      <c r="B13" s="33" t="s">
        <v>43</v>
      </c>
      <c r="C13" s="92" t="s">
        <v>46</v>
      </c>
      <c r="D13" s="81"/>
      <c r="E13" s="93" t="s">
        <v>46</v>
      </c>
      <c r="F13" s="92" t="s">
        <v>46</v>
      </c>
      <c r="G13" s="33"/>
      <c r="H13" s="33" t="s">
        <v>43</v>
      </c>
      <c r="I13" s="92" t="s">
        <v>46</v>
      </c>
      <c r="J13" s="92" t="s">
        <v>46</v>
      </c>
      <c r="K13" s="81"/>
      <c r="L13" s="79" t="s">
        <v>43</v>
      </c>
      <c r="M13" s="136" t="s">
        <v>1</v>
      </c>
      <c r="N13" s="131" t="s">
        <v>94</v>
      </c>
      <c r="O13" s="33"/>
      <c r="P13" s="33" t="s">
        <v>43</v>
      </c>
      <c r="Q13" s="92" t="s">
        <v>46</v>
      </c>
      <c r="R13" s="81"/>
      <c r="S13" s="93" t="s">
        <v>46</v>
      </c>
      <c r="T13" s="126" t="s">
        <v>46</v>
      </c>
      <c r="U13" s="148" t="s">
        <v>109</v>
      </c>
      <c r="V13" s="33"/>
      <c r="W13" s="92" t="s">
        <v>46</v>
      </c>
      <c r="X13" s="94" t="s">
        <v>46</v>
      </c>
      <c r="Y13" s="111" t="s">
        <v>46</v>
      </c>
      <c r="Z13" s="112"/>
      <c r="AA13" s="92" t="s">
        <v>46</v>
      </c>
      <c r="AB13" s="92" t="s">
        <v>46</v>
      </c>
      <c r="AC13" s="100" t="s">
        <v>1</v>
      </c>
      <c r="AD13" s="33"/>
      <c r="AE13" s="92" t="s">
        <v>46</v>
      </c>
      <c r="AF13" s="44">
        <f>COUNTIF(B13:AE13,"D")+COUNTIF(B13:AE13,"D1")</f>
        <v>18</v>
      </c>
      <c r="AG13" s="45">
        <f t="shared" si="0"/>
        <v>0</v>
      </c>
      <c r="AH13" s="45">
        <f t="shared" si="1"/>
        <v>8</v>
      </c>
      <c r="AI13" s="4">
        <f t="shared" si="2"/>
        <v>0</v>
      </c>
      <c r="AJ13" s="28">
        <f t="shared" si="5"/>
        <v>2</v>
      </c>
      <c r="AK13" s="29">
        <f t="shared" si="3"/>
        <v>1</v>
      </c>
      <c r="AL13" s="29">
        <f t="shared" si="8"/>
        <v>1</v>
      </c>
      <c r="AM13" s="40">
        <f t="shared" si="6"/>
        <v>0</v>
      </c>
      <c r="AN13" s="70">
        <f t="shared" si="7"/>
        <v>30</v>
      </c>
      <c r="AO13" s="23"/>
      <c r="AP13" s="23"/>
    </row>
    <row r="14" spans="1:42" ht="15.75" customHeight="1" x14ac:dyDescent="0.3">
      <c r="A14" s="8" t="s">
        <v>42</v>
      </c>
      <c r="B14" s="92" t="s">
        <v>46</v>
      </c>
      <c r="C14" s="136" t="s">
        <v>1</v>
      </c>
      <c r="D14" s="93" t="s">
        <v>46</v>
      </c>
      <c r="E14" s="81"/>
      <c r="F14" s="33" t="s">
        <v>43</v>
      </c>
      <c r="G14" s="92" t="s">
        <v>46</v>
      </c>
      <c r="H14" s="92" t="s">
        <v>46</v>
      </c>
      <c r="I14" s="33"/>
      <c r="J14" s="33"/>
      <c r="K14" s="93" t="s">
        <v>46</v>
      </c>
      <c r="L14" s="93" t="s">
        <v>46</v>
      </c>
      <c r="M14" s="92" t="s">
        <v>46</v>
      </c>
      <c r="N14" s="33"/>
      <c r="O14" s="92" t="s">
        <v>46</v>
      </c>
      <c r="P14" s="92" t="s">
        <v>46</v>
      </c>
      <c r="Q14" s="136" t="s">
        <v>1</v>
      </c>
      <c r="R14" s="93" t="s">
        <v>46</v>
      </c>
      <c r="S14" s="81" t="s">
        <v>43</v>
      </c>
      <c r="T14" s="33"/>
      <c r="U14" s="130" t="s">
        <v>46</v>
      </c>
      <c r="V14" s="92" t="s">
        <v>46</v>
      </c>
      <c r="W14" s="125"/>
      <c r="X14" s="146" t="s">
        <v>111</v>
      </c>
      <c r="Y14" s="109" t="s">
        <v>43</v>
      </c>
      <c r="Z14" s="111" t="s">
        <v>46</v>
      </c>
      <c r="AA14" s="61"/>
      <c r="AB14" s="33" t="s">
        <v>43</v>
      </c>
      <c r="AC14" s="92" t="s">
        <v>46</v>
      </c>
      <c r="AD14" s="92" t="s">
        <v>46</v>
      </c>
      <c r="AE14" s="33"/>
      <c r="AF14" s="44">
        <f>COUNTIF(B14:AE14,"D")+COUNTIF(B14:AE14,"D1")</f>
        <v>19</v>
      </c>
      <c r="AG14" s="45">
        <f t="shared" si="0"/>
        <v>0</v>
      </c>
      <c r="AH14" s="45">
        <f t="shared" si="1"/>
        <v>8</v>
      </c>
      <c r="AI14" s="4">
        <f t="shared" si="2"/>
        <v>0</v>
      </c>
      <c r="AJ14" s="28">
        <f t="shared" si="5"/>
        <v>2</v>
      </c>
      <c r="AK14" s="29">
        <f t="shared" si="3"/>
        <v>0</v>
      </c>
      <c r="AL14" s="29">
        <f t="shared" si="8"/>
        <v>1</v>
      </c>
      <c r="AM14" s="40">
        <f t="shared" si="6"/>
        <v>0</v>
      </c>
      <c r="AN14" s="70">
        <f t="shared" si="7"/>
        <v>30</v>
      </c>
      <c r="AO14" s="23"/>
      <c r="AP14" s="23"/>
    </row>
    <row r="15" spans="1:42" ht="15.75" customHeight="1" thickBot="1" x14ac:dyDescent="0.35">
      <c r="A15" s="3" t="s">
        <v>26</v>
      </c>
      <c r="B15" s="33"/>
      <c r="C15" s="5" t="s">
        <v>43</v>
      </c>
      <c r="D15" s="79" t="s">
        <v>43</v>
      </c>
      <c r="E15" s="80" t="s">
        <v>43</v>
      </c>
      <c r="F15" s="135" t="s">
        <v>1</v>
      </c>
      <c r="G15" s="33" t="s">
        <v>43</v>
      </c>
      <c r="H15" s="5"/>
      <c r="I15" s="33" t="s">
        <v>43</v>
      </c>
      <c r="J15" s="5" t="s">
        <v>43</v>
      </c>
      <c r="K15" s="79" t="s">
        <v>43</v>
      </c>
      <c r="L15" s="80"/>
      <c r="M15" s="46" t="s">
        <v>43</v>
      </c>
      <c r="N15" s="33" t="s">
        <v>43</v>
      </c>
      <c r="O15" s="5" t="s">
        <v>43</v>
      </c>
      <c r="P15" s="5"/>
      <c r="Q15" s="33" t="s">
        <v>43</v>
      </c>
      <c r="R15" s="132" t="s">
        <v>94</v>
      </c>
      <c r="S15" s="84"/>
      <c r="T15" s="123" t="s">
        <v>43</v>
      </c>
      <c r="U15" s="104" t="s">
        <v>106</v>
      </c>
      <c r="V15" s="104" t="s">
        <v>100</v>
      </c>
      <c r="W15" s="99" t="s">
        <v>107</v>
      </c>
      <c r="X15" s="5" t="s">
        <v>77</v>
      </c>
      <c r="Y15" s="109"/>
      <c r="Z15" s="113"/>
      <c r="AA15" s="62" t="s">
        <v>43</v>
      </c>
      <c r="AB15" s="62"/>
      <c r="AC15" s="62" t="s">
        <v>43</v>
      </c>
      <c r="AD15" s="5" t="s">
        <v>43</v>
      </c>
      <c r="AE15" s="5" t="s">
        <v>43</v>
      </c>
      <c r="AF15" s="44">
        <f t="shared" si="4"/>
        <v>17</v>
      </c>
      <c r="AG15" s="45">
        <f t="shared" si="0"/>
        <v>0</v>
      </c>
      <c r="AH15" s="45">
        <f t="shared" si="1"/>
        <v>8</v>
      </c>
      <c r="AI15" s="4">
        <f t="shared" si="2"/>
        <v>0</v>
      </c>
      <c r="AJ15" s="28">
        <f t="shared" si="5"/>
        <v>1</v>
      </c>
      <c r="AK15" s="29">
        <f t="shared" si="3"/>
        <v>2</v>
      </c>
      <c r="AL15" s="29">
        <f t="shared" si="8"/>
        <v>2</v>
      </c>
      <c r="AM15" s="40">
        <f t="shared" si="6"/>
        <v>0</v>
      </c>
      <c r="AN15" s="70">
        <f t="shared" si="7"/>
        <v>30</v>
      </c>
      <c r="AO15" s="23"/>
      <c r="AP15" s="23"/>
    </row>
    <row r="16" spans="1:42" ht="15.75" customHeight="1" x14ac:dyDescent="0.3">
      <c r="A16" s="10" t="s">
        <v>49</v>
      </c>
      <c r="B16" s="1" t="s">
        <v>43</v>
      </c>
      <c r="C16" s="2" t="s">
        <v>43</v>
      </c>
      <c r="D16" s="82"/>
      <c r="E16" s="79"/>
      <c r="F16" s="5" t="s">
        <v>43</v>
      </c>
      <c r="G16" s="1" t="s">
        <v>43</v>
      </c>
      <c r="H16" s="2" t="s">
        <v>19</v>
      </c>
      <c r="I16" s="2" t="s">
        <v>19</v>
      </c>
      <c r="J16" s="2" t="s">
        <v>19</v>
      </c>
      <c r="K16" s="82"/>
      <c r="L16" s="79" t="s">
        <v>43</v>
      </c>
      <c r="M16" s="5" t="s">
        <v>43</v>
      </c>
      <c r="N16" s="2" t="s">
        <v>43</v>
      </c>
      <c r="O16" s="2"/>
      <c r="P16" s="2" t="s">
        <v>43</v>
      </c>
      <c r="Q16" s="2" t="s">
        <v>43</v>
      </c>
      <c r="R16" s="82"/>
      <c r="S16" s="79" t="s">
        <v>43</v>
      </c>
      <c r="T16" s="122" t="s">
        <v>43</v>
      </c>
      <c r="U16" s="2" t="s">
        <v>19</v>
      </c>
      <c r="V16" s="2" t="s">
        <v>19</v>
      </c>
      <c r="W16" s="2" t="s">
        <v>97</v>
      </c>
      <c r="X16" s="143" t="s">
        <v>1</v>
      </c>
      <c r="Y16" s="82"/>
      <c r="Z16" s="79" t="s">
        <v>43</v>
      </c>
      <c r="AA16" s="5" t="s">
        <v>43</v>
      </c>
      <c r="AB16" s="11"/>
      <c r="AC16" s="11" t="s">
        <v>43</v>
      </c>
      <c r="AD16" s="11" t="s">
        <v>19</v>
      </c>
      <c r="AE16" s="11"/>
      <c r="AF16" s="44">
        <f t="shared" si="4"/>
        <v>14</v>
      </c>
      <c r="AG16" s="45">
        <f t="shared" si="0"/>
        <v>7</v>
      </c>
      <c r="AH16" s="45">
        <f t="shared" si="1"/>
        <v>8</v>
      </c>
      <c r="AI16" s="4">
        <f t="shared" si="2"/>
        <v>0</v>
      </c>
      <c r="AJ16" s="28">
        <f t="shared" si="5"/>
        <v>1</v>
      </c>
      <c r="AK16" s="29">
        <f t="shared" si="3"/>
        <v>0</v>
      </c>
      <c r="AL16" s="29">
        <f t="shared" si="8"/>
        <v>0</v>
      </c>
      <c r="AM16" s="40">
        <f t="shared" si="6"/>
        <v>0</v>
      </c>
      <c r="AN16" s="70">
        <f t="shared" si="7"/>
        <v>30</v>
      </c>
      <c r="AO16" s="23"/>
      <c r="AP16" s="23"/>
    </row>
    <row r="17" spans="1:45" x14ac:dyDescent="0.3">
      <c r="A17" s="8" t="s">
        <v>38</v>
      </c>
      <c r="B17" s="74"/>
      <c r="C17" s="7" t="s">
        <v>43</v>
      </c>
      <c r="D17" s="83" t="s">
        <v>19</v>
      </c>
      <c r="E17" s="79" t="s">
        <v>19</v>
      </c>
      <c r="F17" s="5"/>
      <c r="G17" s="74" t="s">
        <v>43</v>
      </c>
      <c r="H17" s="7"/>
      <c r="I17" s="7" t="s">
        <v>43</v>
      </c>
      <c r="J17" s="7" t="s">
        <v>43</v>
      </c>
      <c r="K17" s="83" t="s">
        <v>43</v>
      </c>
      <c r="L17" s="79" t="s">
        <v>43</v>
      </c>
      <c r="M17" s="132" t="s">
        <v>1</v>
      </c>
      <c r="N17" s="133" t="s">
        <v>1</v>
      </c>
      <c r="O17" s="7" t="s">
        <v>19</v>
      </c>
      <c r="P17" s="7" t="s">
        <v>19</v>
      </c>
      <c r="Q17" s="7"/>
      <c r="R17" s="83" t="s">
        <v>43</v>
      </c>
      <c r="S17" s="79" t="s">
        <v>43</v>
      </c>
      <c r="T17" s="5"/>
      <c r="U17" s="7"/>
      <c r="V17" s="7" t="s">
        <v>43</v>
      </c>
      <c r="W17" s="7" t="s">
        <v>19</v>
      </c>
      <c r="X17" s="7" t="s">
        <v>19</v>
      </c>
      <c r="Y17" s="83"/>
      <c r="Z17" s="79" t="s">
        <v>43</v>
      </c>
      <c r="AA17" s="5" t="s">
        <v>43</v>
      </c>
      <c r="AB17" s="7" t="s">
        <v>19</v>
      </c>
      <c r="AC17" s="7"/>
      <c r="AD17" s="7" t="s">
        <v>43</v>
      </c>
      <c r="AE17" s="7" t="s">
        <v>43</v>
      </c>
      <c r="AF17" s="44">
        <f t="shared" si="4"/>
        <v>13</v>
      </c>
      <c r="AG17" s="45">
        <f t="shared" si="0"/>
        <v>7</v>
      </c>
      <c r="AH17" s="45">
        <f t="shared" si="1"/>
        <v>8</v>
      </c>
      <c r="AI17" s="4">
        <f t="shared" si="2"/>
        <v>0</v>
      </c>
      <c r="AJ17" s="28">
        <f t="shared" si="5"/>
        <v>2</v>
      </c>
      <c r="AK17" s="29">
        <f t="shared" si="3"/>
        <v>0</v>
      </c>
      <c r="AL17" s="29">
        <f t="shared" si="8"/>
        <v>0</v>
      </c>
      <c r="AM17" s="40">
        <f t="shared" si="6"/>
        <v>0</v>
      </c>
      <c r="AN17" s="70">
        <f t="shared" si="7"/>
        <v>30</v>
      </c>
    </row>
    <row r="18" spans="1:45" x14ac:dyDescent="0.3">
      <c r="A18" s="8" t="s">
        <v>36</v>
      </c>
      <c r="B18" s="74" t="s">
        <v>43</v>
      </c>
      <c r="C18" s="7" t="s">
        <v>43</v>
      </c>
      <c r="D18" s="83" t="s">
        <v>43</v>
      </c>
      <c r="E18" s="79" t="s">
        <v>43</v>
      </c>
      <c r="F18" s="138" t="s">
        <v>29</v>
      </c>
      <c r="G18" s="139" t="s">
        <v>29</v>
      </c>
      <c r="H18" s="140" t="s">
        <v>29</v>
      </c>
      <c r="I18" s="140" t="s">
        <v>29</v>
      </c>
      <c r="J18" s="140" t="s">
        <v>29</v>
      </c>
      <c r="K18" s="83" t="s">
        <v>19</v>
      </c>
      <c r="L18" s="79" t="s">
        <v>19</v>
      </c>
      <c r="M18" s="5"/>
      <c r="N18" s="7" t="s">
        <v>43</v>
      </c>
      <c r="O18" s="7" t="s">
        <v>43</v>
      </c>
      <c r="P18" s="7"/>
      <c r="Q18" s="7" t="s">
        <v>19</v>
      </c>
      <c r="R18" s="83" t="s">
        <v>19</v>
      </c>
      <c r="S18" s="79"/>
      <c r="T18" s="5"/>
      <c r="U18" s="7" t="s">
        <v>43</v>
      </c>
      <c r="V18" s="7" t="s">
        <v>119</v>
      </c>
      <c r="W18" s="127"/>
      <c r="X18" s="105" t="s">
        <v>100</v>
      </c>
      <c r="Y18" s="83" t="s">
        <v>19</v>
      </c>
      <c r="Z18" s="79"/>
      <c r="AA18" s="5"/>
      <c r="AB18" s="7" t="s">
        <v>43</v>
      </c>
      <c r="AC18" s="7" t="s">
        <v>19</v>
      </c>
      <c r="AD18" s="7"/>
      <c r="AE18" s="7" t="s">
        <v>43</v>
      </c>
      <c r="AF18" s="44">
        <f t="shared" si="4"/>
        <v>9</v>
      </c>
      <c r="AG18" s="45">
        <f t="shared" si="0"/>
        <v>7</v>
      </c>
      <c r="AH18" s="45">
        <f t="shared" si="1"/>
        <v>8</v>
      </c>
      <c r="AI18" s="4">
        <f t="shared" si="2"/>
        <v>0</v>
      </c>
      <c r="AJ18" s="28">
        <f t="shared" si="5"/>
        <v>0</v>
      </c>
      <c r="AK18" s="29">
        <f t="shared" si="3"/>
        <v>0</v>
      </c>
      <c r="AL18" s="29">
        <f t="shared" si="8"/>
        <v>6</v>
      </c>
      <c r="AM18" s="40">
        <f t="shared" si="6"/>
        <v>0</v>
      </c>
      <c r="AN18" s="70">
        <f t="shared" si="7"/>
        <v>30</v>
      </c>
    </row>
    <row r="19" spans="1:45" x14ac:dyDescent="0.3">
      <c r="A19" s="8" t="s">
        <v>10</v>
      </c>
      <c r="B19" s="74"/>
      <c r="C19" s="7"/>
      <c r="D19" s="83" t="s">
        <v>43</v>
      </c>
      <c r="E19" s="79" t="s">
        <v>43</v>
      </c>
      <c r="F19" s="5"/>
      <c r="G19" s="74" t="s">
        <v>43</v>
      </c>
      <c r="H19" s="7" t="s">
        <v>43</v>
      </c>
      <c r="I19" s="7" t="s">
        <v>43</v>
      </c>
      <c r="J19" s="133" t="s">
        <v>57</v>
      </c>
      <c r="K19" s="83"/>
      <c r="L19" s="79" t="s">
        <v>19</v>
      </c>
      <c r="M19" s="5" t="s">
        <v>19</v>
      </c>
      <c r="N19" s="7"/>
      <c r="O19" s="133" t="s">
        <v>84</v>
      </c>
      <c r="P19" s="141" t="s">
        <v>18</v>
      </c>
      <c r="Q19" s="7"/>
      <c r="R19" s="83" t="s">
        <v>43</v>
      </c>
      <c r="S19" s="79" t="s">
        <v>19</v>
      </c>
      <c r="T19" s="5" t="s">
        <v>19</v>
      </c>
      <c r="U19" s="133" t="s">
        <v>1</v>
      </c>
      <c r="V19" s="133" t="s">
        <v>1</v>
      </c>
      <c r="W19" s="7" t="s">
        <v>43</v>
      </c>
      <c r="X19" s="7" t="s">
        <v>43</v>
      </c>
      <c r="Y19" s="83" t="s">
        <v>43</v>
      </c>
      <c r="Z19" s="79" t="s">
        <v>19</v>
      </c>
      <c r="AA19" s="5" t="s">
        <v>19</v>
      </c>
      <c r="AB19" s="7"/>
      <c r="AC19" s="7" t="s">
        <v>43</v>
      </c>
      <c r="AD19" s="7"/>
      <c r="AE19" s="7" t="s">
        <v>43</v>
      </c>
      <c r="AF19" s="44">
        <f t="shared" si="4"/>
        <v>11</v>
      </c>
      <c r="AG19" s="45">
        <f t="shared" si="0"/>
        <v>6</v>
      </c>
      <c r="AH19" s="45">
        <f t="shared" si="1"/>
        <v>8</v>
      </c>
      <c r="AI19" s="4">
        <f t="shared" si="2"/>
        <v>1</v>
      </c>
      <c r="AJ19" s="28">
        <f t="shared" si="5"/>
        <v>2</v>
      </c>
      <c r="AK19" s="29">
        <f t="shared" si="3"/>
        <v>2</v>
      </c>
      <c r="AL19" s="29">
        <f t="shared" si="8"/>
        <v>0</v>
      </c>
      <c r="AM19" s="40">
        <f t="shared" si="6"/>
        <v>0</v>
      </c>
      <c r="AN19" s="70">
        <f t="shared" si="7"/>
        <v>30</v>
      </c>
    </row>
    <row r="20" spans="1:45" x14ac:dyDescent="0.3">
      <c r="A20" s="8" t="s">
        <v>28</v>
      </c>
      <c r="B20" s="74"/>
      <c r="C20" s="7" t="s">
        <v>43</v>
      </c>
      <c r="D20" s="83"/>
      <c r="E20" s="79"/>
      <c r="F20" s="5" t="s">
        <v>43</v>
      </c>
      <c r="G20" s="74" t="s">
        <v>19</v>
      </c>
      <c r="H20" s="7" t="s">
        <v>19</v>
      </c>
      <c r="I20" s="7"/>
      <c r="J20" s="7" t="s">
        <v>43</v>
      </c>
      <c r="K20" s="83" t="s">
        <v>43</v>
      </c>
      <c r="L20" s="79"/>
      <c r="M20" s="5" t="s">
        <v>43</v>
      </c>
      <c r="N20" s="7" t="s">
        <v>19</v>
      </c>
      <c r="O20" s="7"/>
      <c r="P20" s="7" t="s">
        <v>65</v>
      </c>
      <c r="Q20" s="7" t="s">
        <v>43</v>
      </c>
      <c r="R20" s="83"/>
      <c r="S20" s="79" t="s">
        <v>43</v>
      </c>
      <c r="T20" s="122" t="s">
        <v>43</v>
      </c>
      <c r="U20" s="7" t="s">
        <v>19</v>
      </c>
      <c r="V20" s="133" t="s">
        <v>1</v>
      </c>
      <c r="W20" s="133" t="s">
        <v>1</v>
      </c>
      <c r="X20" s="101" t="s">
        <v>117</v>
      </c>
      <c r="Y20" s="83" t="s">
        <v>43</v>
      </c>
      <c r="Z20" s="79" t="s">
        <v>43</v>
      </c>
      <c r="AA20" s="5" t="s">
        <v>43</v>
      </c>
      <c r="AB20" s="7" t="s">
        <v>19</v>
      </c>
      <c r="AC20" s="7"/>
      <c r="AD20" s="7" t="s">
        <v>43</v>
      </c>
      <c r="AE20" s="7" t="s">
        <v>19</v>
      </c>
      <c r="AF20" s="44">
        <f t="shared" si="4"/>
        <v>13</v>
      </c>
      <c r="AG20" s="45">
        <f t="shared" si="0"/>
        <v>6</v>
      </c>
      <c r="AH20" s="45">
        <f t="shared" si="1"/>
        <v>8</v>
      </c>
      <c r="AI20" s="4">
        <f t="shared" si="2"/>
        <v>0</v>
      </c>
      <c r="AJ20" s="28">
        <f t="shared" si="5"/>
        <v>2</v>
      </c>
      <c r="AK20" s="29">
        <f t="shared" si="3"/>
        <v>1</v>
      </c>
      <c r="AL20" s="29">
        <f t="shared" si="8"/>
        <v>0</v>
      </c>
      <c r="AM20" s="40">
        <f t="shared" si="6"/>
        <v>0</v>
      </c>
      <c r="AN20" s="70">
        <f t="shared" si="7"/>
        <v>30</v>
      </c>
    </row>
    <row r="21" spans="1:45" x14ac:dyDescent="0.3">
      <c r="A21" s="8" t="s">
        <v>45</v>
      </c>
      <c r="B21" s="74" t="s">
        <v>43</v>
      </c>
      <c r="C21" s="7"/>
      <c r="D21" s="83" t="s">
        <v>19</v>
      </c>
      <c r="E21" s="79"/>
      <c r="F21" s="5" t="s">
        <v>43</v>
      </c>
      <c r="G21" s="74" t="s">
        <v>43</v>
      </c>
      <c r="H21" s="7" t="s">
        <v>43</v>
      </c>
      <c r="I21" s="133" t="s">
        <v>1</v>
      </c>
      <c r="J21" s="133" t="s">
        <v>1</v>
      </c>
      <c r="K21" s="83" t="s">
        <v>43</v>
      </c>
      <c r="L21" s="79" t="s">
        <v>43</v>
      </c>
      <c r="M21" s="5" t="s">
        <v>43</v>
      </c>
      <c r="N21" s="7"/>
      <c r="O21" s="7" t="s">
        <v>43</v>
      </c>
      <c r="P21" s="7" t="s">
        <v>43</v>
      </c>
      <c r="Q21" s="7"/>
      <c r="R21" s="83" t="s">
        <v>19</v>
      </c>
      <c r="S21" s="79" t="s">
        <v>19</v>
      </c>
      <c r="T21" s="122"/>
      <c r="U21" s="7" t="s">
        <v>43</v>
      </c>
      <c r="V21" s="7" t="s">
        <v>19</v>
      </c>
      <c r="W21" s="7" t="s">
        <v>19</v>
      </c>
      <c r="X21" s="7"/>
      <c r="Y21" s="83" t="s">
        <v>43</v>
      </c>
      <c r="Z21" s="79" t="s">
        <v>43</v>
      </c>
      <c r="AA21" s="5"/>
      <c r="AB21" s="7" t="s">
        <v>43</v>
      </c>
      <c r="AC21" s="7" t="s">
        <v>43</v>
      </c>
      <c r="AD21" s="7" t="s">
        <v>19</v>
      </c>
      <c r="AE21" s="7"/>
      <c r="AF21" s="44">
        <f t="shared" si="4"/>
        <v>14</v>
      </c>
      <c r="AG21" s="45">
        <f t="shared" si="0"/>
        <v>6</v>
      </c>
      <c r="AH21" s="45">
        <f t="shared" si="1"/>
        <v>8</v>
      </c>
      <c r="AI21" s="4">
        <f t="shared" si="2"/>
        <v>0</v>
      </c>
      <c r="AJ21" s="28">
        <f t="shared" si="5"/>
        <v>2</v>
      </c>
      <c r="AK21" s="29">
        <f t="shared" si="3"/>
        <v>0</v>
      </c>
      <c r="AL21" s="29">
        <f t="shared" si="8"/>
        <v>0</v>
      </c>
      <c r="AM21" s="40">
        <f t="shared" si="6"/>
        <v>0</v>
      </c>
      <c r="AN21" s="70">
        <f t="shared" si="7"/>
        <v>30</v>
      </c>
    </row>
    <row r="22" spans="1:45" x14ac:dyDescent="0.3">
      <c r="A22" s="8" t="s">
        <v>37</v>
      </c>
      <c r="B22" s="7" t="s">
        <v>19</v>
      </c>
      <c r="C22" s="7" t="s">
        <v>19</v>
      </c>
      <c r="D22" s="83"/>
      <c r="E22" s="79" t="s">
        <v>19</v>
      </c>
      <c r="F22" s="5" t="s">
        <v>19</v>
      </c>
      <c r="G22" s="74" t="s">
        <v>19</v>
      </c>
      <c r="H22" s="7"/>
      <c r="I22" s="7" t="s">
        <v>43</v>
      </c>
      <c r="J22" s="7" t="s">
        <v>43</v>
      </c>
      <c r="K22" s="83" t="s">
        <v>43</v>
      </c>
      <c r="L22" s="79" t="s">
        <v>43</v>
      </c>
      <c r="M22" s="5"/>
      <c r="N22" s="7" t="s">
        <v>43</v>
      </c>
      <c r="O22" s="7" t="s">
        <v>19</v>
      </c>
      <c r="P22" s="7"/>
      <c r="Q22" s="7" t="s">
        <v>43</v>
      </c>
      <c r="R22" s="83" t="s">
        <v>43</v>
      </c>
      <c r="S22" s="79"/>
      <c r="T22" s="5" t="s">
        <v>43</v>
      </c>
      <c r="U22" s="7" t="s">
        <v>43</v>
      </c>
      <c r="V22" s="7" t="s">
        <v>43</v>
      </c>
      <c r="W22" s="127" t="s">
        <v>43</v>
      </c>
      <c r="X22" s="105" t="s">
        <v>101</v>
      </c>
      <c r="Y22" s="101" t="s">
        <v>1</v>
      </c>
      <c r="Z22" s="109"/>
      <c r="AA22" s="5" t="s">
        <v>43</v>
      </c>
      <c r="AB22" s="7"/>
      <c r="AC22" s="7"/>
      <c r="AD22" s="7" t="s">
        <v>43</v>
      </c>
      <c r="AE22" s="7" t="s">
        <v>43</v>
      </c>
      <c r="AF22" s="44">
        <f t="shared" si="4"/>
        <v>14</v>
      </c>
      <c r="AG22" s="45">
        <f t="shared" si="0"/>
        <v>6</v>
      </c>
      <c r="AH22" s="45">
        <f t="shared" si="1"/>
        <v>8</v>
      </c>
      <c r="AI22" s="4">
        <f t="shared" si="2"/>
        <v>0</v>
      </c>
      <c r="AJ22" s="28">
        <f t="shared" si="5"/>
        <v>1</v>
      </c>
      <c r="AK22" s="29">
        <f t="shared" si="3"/>
        <v>0</v>
      </c>
      <c r="AL22" s="29">
        <f t="shared" si="8"/>
        <v>1</v>
      </c>
      <c r="AM22" s="40">
        <f t="shared" si="6"/>
        <v>0</v>
      </c>
      <c r="AN22" s="70">
        <f t="shared" si="7"/>
        <v>30</v>
      </c>
    </row>
    <row r="23" spans="1:45" x14ac:dyDescent="0.3">
      <c r="A23" s="8" t="s">
        <v>8</v>
      </c>
      <c r="B23" s="7" t="s">
        <v>43</v>
      </c>
      <c r="C23" s="7"/>
      <c r="D23" s="83" t="s">
        <v>43</v>
      </c>
      <c r="E23" s="79" t="s">
        <v>43</v>
      </c>
      <c r="F23" s="5" t="s">
        <v>43</v>
      </c>
      <c r="G23" s="74"/>
      <c r="H23" s="7" t="s">
        <v>43</v>
      </c>
      <c r="I23" s="7" t="s">
        <v>19</v>
      </c>
      <c r="J23" s="7"/>
      <c r="K23" s="83" t="s">
        <v>19</v>
      </c>
      <c r="L23" s="79"/>
      <c r="M23" s="5" t="s">
        <v>19</v>
      </c>
      <c r="N23" s="7" t="s">
        <v>19</v>
      </c>
      <c r="O23" s="7"/>
      <c r="P23" s="7" t="s">
        <v>43</v>
      </c>
      <c r="Q23" s="133" t="s">
        <v>95</v>
      </c>
      <c r="R23" s="83" t="s">
        <v>43</v>
      </c>
      <c r="S23" s="79"/>
      <c r="T23" s="5" t="s">
        <v>43</v>
      </c>
      <c r="U23" s="127" t="s">
        <v>43</v>
      </c>
      <c r="V23" s="105" t="s">
        <v>101</v>
      </c>
      <c r="W23" s="7" t="s">
        <v>43</v>
      </c>
      <c r="X23" s="7" t="s">
        <v>43</v>
      </c>
      <c r="Y23" s="83" t="s">
        <v>19</v>
      </c>
      <c r="Z23" s="79" t="s">
        <v>19</v>
      </c>
      <c r="AA23" s="5"/>
      <c r="AB23" s="7" t="s">
        <v>43</v>
      </c>
      <c r="AC23" s="7" t="s">
        <v>19</v>
      </c>
      <c r="AD23" s="7"/>
      <c r="AE23" s="101" t="s">
        <v>1</v>
      </c>
      <c r="AF23" s="44">
        <f t="shared" si="4"/>
        <v>12</v>
      </c>
      <c r="AG23" s="45">
        <f t="shared" si="0"/>
        <v>7</v>
      </c>
      <c r="AH23" s="45">
        <f t="shared" si="1"/>
        <v>8</v>
      </c>
      <c r="AI23" s="4">
        <f t="shared" si="2"/>
        <v>0</v>
      </c>
      <c r="AJ23" s="28">
        <f t="shared" si="5"/>
        <v>2</v>
      </c>
      <c r="AK23" s="29">
        <f t="shared" si="3"/>
        <v>0</v>
      </c>
      <c r="AL23" s="29">
        <f t="shared" si="8"/>
        <v>1</v>
      </c>
      <c r="AM23" s="40">
        <f t="shared" si="6"/>
        <v>0</v>
      </c>
      <c r="AN23" s="70">
        <f t="shared" si="7"/>
        <v>30</v>
      </c>
    </row>
    <row r="24" spans="1:45" x14ac:dyDescent="0.3">
      <c r="A24" s="8" t="s">
        <v>35</v>
      </c>
      <c r="B24" s="7" t="s">
        <v>19</v>
      </c>
      <c r="C24" s="7"/>
      <c r="D24" s="83" t="s">
        <v>43</v>
      </c>
      <c r="E24" s="79" t="s">
        <v>43</v>
      </c>
      <c r="F24" s="5" t="s">
        <v>19</v>
      </c>
      <c r="G24" s="74"/>
      <c r="H24" s="7" t="s">
        <v>43</v>
      </c>
      <c r="I24" s="7" t="s">
        <v>43</v>
      </c>
      <c r="J24" s="7" t="s">
        <v>19</v>
      </c>
      <c r="K24" s="83"/>
      <c r="L24" s="79"/>
      <c r="M24" s="5" t="s">
        <v>43</v>
      </c>
      <c r="N24" s="7" t="s">
        <v>43</v>
      </c>
      <c r="O24" s="7" t="s">
        <v>43</v>
      </c>
      <c r="P24" s="7" t="s">
        <v>19</v>
      </c>
      <c r="Q24" s="7" t="s">
        <v>19</v>
      </c>
      <c r="R24" s="83"/>
      <c r="S24" s="79" t="s">
        <v>43</v>
      </c>
      <c r="T24" s="5"/>
      <c r="U24" s="7"/>
      <c r="V24" s="7" t="s">
        <v>43</v>
      </c>
      <c r="W24" s="7" t="s">
        <v>43</v>
      </c>
      <c r="X24" s="7" t="s">
        <v>43</v>
      </c>
      <c r="Y24" s="83" t="s">
        <v>43</v>
      </c>
      <c r="Z24" s="79"/>
      <c r="AA24" s="5" t="s">
        <v>43</v>
      </c>
      <c r="AB24" s="7" t="s">
        <v>43</v>
      </c>
      <c r="AC24" s="7" t="s">
        <v>43</v>
      </c>
      <c r="AD24" s="7" t="s">
        <v>43</v>
      </c>
      <c r="AE24" s="7" t="s">
        <v>19</v>
      </c>
      <c r="AF24" s="44">
        <f t="shared" si="4"/>
        <v>16</v>
      </c>
      <c r="AG24" s="45">
        <f t="shared" si="0"/>
        <v>6</v>
      </c>
      <c r="AH24" s="45">
        <f t="shared" si="1"/>
        <v>8</v>
      </c>
      <c r="AI24" s="4">
        <f t="shared" si="2"/>
        <v>0</v>
      </c>
      <c r="AJ24" s="28">
        <f t="shared" si="5"/>
        <v>0</v>
      </c>
      <c r="AK24" s="29">
        <f t="shared" si="3"/>
        <v>0</v>
      </c>
      <c r="AL24" s="29">
        <f t="shared" si="8"/>
        <v>0</v>
      </c>
      <c r="AM24" s="40">
        <f t="shared" si="6"/>
        <v>0</v>
      </c>
      <c r="AN24" s="70">
        <f t="shared" si="7"/>
        <v>30</v>
      </c>
    </row>
    <row r="25" spans="1:45" ht="17.25" thickBot="1" x14ac:dyDescent="0.35">
      <c r="A25" s="12" t="s">
        <v>39</v>
      </c>
      <c r="B25" s="13" t="s">
        <v>43</v>
      </c>
      <c r="C25" s="13" t="s">
        <v>19</v>
      </c>
      <c r="D25" s="137" t="s">
        <v>1</v>
      </c>
      <c r="E25" s="135" t="s">
        <v>1</v>
      </c>
      <c r="F25" s="9" t="s">
        <v>43</v>
      </c>
      <c r="G25" s="46" t="s">
        <v>43</v>
      </c>
      <c r="H25" s="13" t="s">
        <v>43</v>
      </c>
      <c r="I25" s="13" t="s">
        <v>43</v>
      </c>
      <c r="J25" s="13" t="s">
        <v>43</v>
      </c>
      <c r="K25" s="84"/>
      <c r="L25" s="80"/>
      <c r="M25" s="9" t="s">
        <v>43</v>
      </c>
      <c r="N25" s="13" t="s">
        <v>43</v>
      </c>
      <c r="O25" s="13" t="s">
        <v>43</v>
      </c>
      <c r="P25" s="13" t="s">
        <v>43</v>
      </c>
      <c r="Q25" s="123" t="s">
        <v>43</v>
      </c>
      <c r="R25" s="144" t="s">
        <v>102</v>
      </c>
      <c r="S25" s="80"/>
      <c r="T25" s="9" t="s">
        <v>19</v>
      </c>
      <c r="U25" s="13"/>
      <c r="V25" s="13" t="s">
        <v>43</v>
      </c>
      <c r="W25" s="13" t="s">
        <v>43</v>
      </c>
      <c r="X25" s="13" t="s">
        <v>103</v>
      </c>
      <c r="Y25" s="84"/>
      <c r="Z25" s="80"/>
      <c r="AA25" s="9" t="s">
        <v>19</v>
      </c>
      <c r="AB25" s="13"/>
      <c r="AC25" s="13"/>
      <c r="AD25" s="13" t="s">
        <v>43</v>
      </c>
      <c r="AE25" s="13" t="s">
        <v>43</v>
      </c>
      <c r="AF25" s="44">
        <f t="shared" si="4"/>
        <v>15</v>
      </c>
      <c r="AG25" s="45">
        <f t="shared" si="0"/>
        <v>4</v>
      </c>
      <c r="AH25" s="45">
        <f t="shared" si="1"/>
        <v>8</v>
      </c>
      <c r="AI25" s="4">
        <f t="shared" si="2"/>
        <v>0</v>
      </c>
      <c r="AJ25" s="28">
        <f t="shared" si="5"/>
        <v>2</v>
      </c>
      <c r="AK25" s="29">
        <f t="shared" si="3"/>
        <v>0</v>
      </c>
      <c r="AL25" s="29">
        <f t="shared" si="8"/>
        <v>1</v>
      </c>
      <c r="AM25" s="40">
        <f t="shared" si="6"/>
        <v>0</v>
      </c>
      <c r="AN25" s="70">
        <f t="shared" si="7"/>
        <v>30</v>
      </c>
    </row>
    <row r="26" spans="1:45" x14ac:dyDescent="0.3">
      <c r="A26" s="3" t="s">
        <v>17</v>
      </c>
      <c r="B26" s="33"/>
      <c r="C26" s="5"/>
      <c r="D26" s="79" t="s">
        <v>43</v>
      </c>
      <c r="E26" s="79" t="s">
        <v>43</v>
      </c>
      <c r="F26" s="5" t="s">
        <v>19</v>
      </c>
      <c r="G26" s="5"/>
      <c r="H26" s="5" t="s">
        <v>43</v>
      </c>
      <c r="I26" s="5" t="s">
        <v>43</v>
      </c>
      <c r="J26" s="5" t="s">
        <v>43</v>
      </c>
      <c r="K26" s="79" t="s">
        <v>19</v>
      </c>
      <c r="L26" s="79"/>
      <c r="M26" s="5"/>
      <c r="N26" s="5" t="s">
        <v>43</v>
      </c>
      <c r="O26" s="5" t="s">
        <v>43</v>
      </c>
      <c r="P26" s="5" t="s">
        <v>19</v>
      </c>
      <c r="Q26" s="122"/>
      <c r="R26" s="104" t="s">
        <v>90</v>
      </c>
      <c r="S26" s="79" t="s">
        <v>43</v>
      </c>
      <c r="T26" s="5" t="s">
        <v>19</v>
      </c>
      <c r="U26" s="5" t="s">
        <v>78</v>
      </c>
      <c r="V26" s="5"/>
      <c r="W26" s="5" t="s">
        <v>43</v>
      </c>
      <c r="X26" s="5" t="s">
        <v>43</v>
      </c>
      <c r="Y26" s="79" t="s">
        <v>19</v>
      </c>
      <c r="Z26" s="79" t="s">
        <v>19</v>
      </c>
      <c r="AA26" s="99" t="s">
        <v>88</v>
      </c>
      <c r="AB26" s="5" t="s">
        <v>43</v>
      </c>
      <c r="AC26" s="5" t="s">
        <v>80</v>
      </c>
      <c r="AD26" s="5" t="s">
        <v>19</v>
      </c>
      <c r="AE26" s="5"/>
      <c r="AF26" s="44">
        <f t="shared" si="4"/>
        <v>12</v>
      </c>
      <c r="AG26" s="45">
        <f t="shared" si="0"/>
        <v>8</v>
      </c>
      <c r="AH26" s="45">
        <f t="shared" si="1"/>
        <v>8</v>
      </c>
      <c r="AI26" s="4">
        <f t="shared" si="2"/>
        <v>0</v>
      </c>
      <c r="AJ26" s="28">
        <f t="shared" si="5"/>
        <v>1</v>
      </c>
      <c r="AK26" s="29">
        <f t="shared" si="3"/>
        <v>0</v>
      </c>
      <c r="AL26" s="29">
        <f t="shared" si="8"/>
        <v>1</v>
      </c>
      <c r="AM26" s="40">
        <f t="shared" si="6"/>
        <v>0</v>
      </c>
      <c r="AN26" s="70">
        <f t="shared" si="7"/>
        <v>30</v>
      </c>
      <c r="AS26" s="24" t="s">
        <v>34</v>
      </c>
    </row>
    <row r="27" spans="1:45" x14ac:dyDescent="0.3">
      <c r="A27" s="8" t="s">
        <v>11</v>
      </c>
      <c r="B27" s="74" t="s">
        <v>43</v>
      </c>
      <c r="C27" s="7" t="s">
        <v>43</v>
      </c>
      <c r="D27" s="83"/>
      <c r="E27" s="79"/>
      <c r="F27" s="5" t="s">
        <v>43</v>
      </c>
      <c r="G27" s="133" t="s">
        <v>1</v>
      </c>
      <c r="H27" s="7"/>
      <c r="I27" s="7" t="s">
        <v>43</v>
      </c>
      <c r="J27" s="7" t="s">
        <v>43</v>
      </c>
      <c r="K27" s="83" t="s">
        <v>43</v>
      </c>
      <c r="L27" s="79" t="s">
        <v>43</v>
      </c>
      <c r="M27" s="5"/>
      <c r="N27" s="7" t="s">
        <v>43</v>
      </c>
      <c r="O27" s="59" t="s">
        <v>43</v>
      </c>
      <c r="P27" s="59" t="s">
        <v>43</v>
      </c>
      <c r="Q27" s="59" t="s">
        <v>43</v>
      </c>
      <c r="R27" s="91"/>
      <c r="S27" s="91"/>
      <c r="T27" s="5" t="s">
        <v>43</v>
      </c>
      <c r="U27" s="7" t="s">
        <v>43</v>
      </c>
      <c r="V27" s="7" t="s">
        <v>43</v>
      </c>
      <c r="W27" s="7"/>
      <c r="X27" s="7" t="s">
        <v>43</v>
      </c>
      <c r="Y27" s="83" t="s">
        <v>43</v>
      </c>
      <c r="Z27" s="79" t="s">
        <v>43</v>
      </c>
      <c r="AA27" s="5"/>
      <c r="AB27" s="7" t="s">
        <v>43</v>
      </c>
      <c r="AC27" s="7" t="s">
        <v>43</v>
      </c>
      <c r="AD27" s="7" t="s">
        <v>43</v>
      </c>
      <c r="AE27" s="7" t="s">
        <v>43</v>
      </c>
      <c r="AF27" s="44">
        <f t="shared" si="4"/>
        <v>21</v>
      </c>
      <c r="AG27" s="45">
        <f t="shared" si="0"/>
        <v>0</v>
      </c>
      <c r="AH27" s="45">
        <f t="shared" si="1"/>
        <v>8</v>
      </c>
      <c r="AI27" s="4">
        <f t="shared" si="2"/>
        <v>0</v>
      </c>
      <c r="AJ27" s="28">
        <f t="shared" si="5"/>
        <v>1</v>
      </c>
      <c r="AK27" s="29">
        <f t="shared" si="3"/>
        <v>0</v>
      </c>
      <c r="AL27" s="29">
        <f t="shared" si="8"/>
        <v>0</v>
      </c>
      <c r="AM27" s="40">
        <f t="shared" si="6"/>
        <v>0</v>
      </c>
      <c r="AN27" s="70">
        <f t="shared" si="7"/>
        <v>30</v>
      </c>
    </row>
    <row r="28" spans="1:45" x14ac:dyDescent="0.3">
      <c r="A28" s="14" t="s">
        <v>30</v>
      </c>
      <c r="B28" s="74" t="s">
        <v>43</v>
      </c>
      <c r="C28" s="7"/>
      <c r="D28" s="83" t="s">
        <v>19</v>
      </c>
      <c r="E28" s="79" t="s">
        <v>19</v>
      </c>
      <c r="F28" s="5"/>
      <c r="G28" s="7" t="s">
        <v>43</v>
      </c>
      <c r="H28" s="7" t="s">
        <v>43</v>
      </c>
      <c r="I28" s="7"/>
      <c r="J28" s="7" t="s">
        <v>19</v>
      </c>
      <c r="K28" s="83"/>
      <c r="L28" s="79" t="s">
        <v>43</v>
      </c>
      <c r="M28" s="5" t="s">
        <v>43</v>
      </c>
      <c r="N28" s="133" t="s">
        <v>83</v>
      </c>
      <c r="O28" s="7" t="s">
        <v>19</v>
      </c>
      <c r="P28" s="141" t="s">
        <v>18</v>
      </c>
      <c r="Q28" s="133" t="s">
        <v>96</v>
      </c>
      <c r="R28" s="83" t="s">
        <v>19</v>
      </c>
      <c r="S28" s="79"/>
      <c r="T28" s="122"/>
      <c r="U28" s="105" t="s">
        <v>90</v>
      </c>
      <c r="V28" s="105" t="s">
        <v>104</v>
      </c>
      <c r="W28" s="101" t="s">
        <v>108</v>
      </c>
      <c r="X28" s="7" t="s">
        <v>19</v>
      </c>
      <c r="Y28" s="83"/>
      <c r="Z28" s="79"/>
      <c r="AA28" s="5" t="s">
        <v>43</v>
      </c>
      <c r="AB28" s="7" t="s">
        <v>81</v>
      </c>
      <c r="AC28" s="101" t="s">
        <v>1</v>
      </c>
      <c r="AD28" s="101" t="s">
        <v>1</v>
      </c>
      <c r="AE28" s="7" t="s">
        <v>43</v>
      </c>
      <c r="AF28" s="44">
        <f t="shared" si="4"/>
        <v>7</v>
      </c>
      <c r="AG28" s="45">
        <f t="shared" si="0"/>
        <v>7</v>
      </c>
      <c r="AH28" s="45">
        <f t="shared" si="1"/>
        <v>8</v>
      </c>
      <c r="AI28" s="4">
        <f t="shared" si="2"/>
        <v>1</v>
      </c>
      <c r="AJ28" s="28">
        <f t="shared" si="5"/>
        <v>3</v>
      </c>
      <c r="AK28" s="29">
        <f t="shared" si="3"/>
        <v>2</v>
      </c>
      <c r="AL28" s="29">
        <f t="shared" si="8"/>
        <v>2</v>
      </c>
      <c r="AM28" s="40">
        <f t="shared" si="6"/>
        <v>0</v>
      </c>
      <c r="AN28" s="70">
        <f t="shared" si="7"/>
        <v>30</v>
      </c>
    </row>
    <row r="29" spans="1:45" x14ac:dyDescent="0.3">
      <c r="A29" s="8" t="s">
        <v>25</v>
      </c>
      <c r="B29" s="75" t="s">
        <v>19</v>
      </c>
      <c r="C29" s="6" t="s">
        <v>19</v>
      </c>
      <c r="D29" s="85"/>
      <c r="E29" s="79"/>
      <c r="F29" s="5" t="s">
        <v>43</v>
      </c>
      <c r="G29" s="6" t="s">
        <v>19</v>
      </c>
      <c r="H29" s="6"/>
      <c r="I29" s="6" t="s">
        <v>19</v>
      </c>
      <c r="J29" s="6"/>
      <c r="K29" s="85" t="s">
        <v>43</v>
      </c>
      <c r="L29" s="79"/>
      <c r="M29" s="5" t="s">
        <v>43</v>
      </c>
      <c r="N29" s="6" t="s">
        <v>19</v>
      </c>
      <c r="O29" s="6"/>
      <c r="P29" s="6" t="s">
        <v>43</v>
      </c>
      <c r="Q29" s="6" t="s">
        <v>43</v>
      </c>
      <c r="R29" s="85" t="s">
        <v>43</v>
      </c>
      <c r="S29" s="79" t="s">
        <v>19</v>
      </c>
      <c r="T29" s="5"/>
      <c r="U29" s="6" t="s">
        <v>43</v>
      </c>
      <c r="V29" s="6" t="s">
        <v>43</v>
      </c>
      <c r="W29" s="129" t="s">
        <v>93</v>
      </c>
      <c r="X29" s="145" t="s">
        <v>100</v>
      </c>
      <c r="Y29" s="142" t="s">
        <v>1</v>
      </c>
      <c r="Z29" s="132" t="s">
        <v>1</v>
      </c>
      <c r="AA29" s="5" t="s">
        <v>19</v>
      </c>
      <c r="AB29" s="6"/>
      <c r="AC29" s="6" t="s">
        <v>43</v>
      </c>
      <c r="AD29" s="6" t="s">
        <v>43</v>
      </c>
      <c r="AE29" s="6" t="s">
        <v>19</v>
      </c>
      <c r="AF29" s="44">
        <f t="shared" si="4"/>
        <v>11</v>
      </c>
      <c r="AG29" s="45">
        <f t="shared" si="0"/>
        <v>8</v>
      </c>
      <c r="AH29" s="45">
        <f t="shared" si="1"/>
        <v>8</v>
      </c>
      <c r="AI29" s="4">
        <f t="shared" si="2"/>
        <v>0</v>
      </c>
      <c r="AJ29" s="28">
        <f t="shared" si="5"/>
        <v>2</v>
      </c>
      <c r="AK29" s="29">
        <f t="shared" si="3"/>
        <v>0</v>
      </c>
      <c r="AL29" s="29">
        <f t="shared" si="8"/>
        <v>1</v>
      </c>
      <c r="AM29" s="40">
        <f t="shared" si="6"/>
        <v>0</v>
      </c>
      <c r="AN29" s="70">
        <f t="shared" si="7"/>
        <v>30</v>
      </c>
    </row>
    <row r="30" spans="1:45" ht="17.25" thickBot="1" x14ac:dyDescent="0.35">
      <c r="A30" s="8" t="s">
        <v>2</v>
      </c>
      <c r="B30" s="74"/>
      <c r="C30" s="7" t="s">
        <v>43</v>
      </c>
      <c r="D30" s="83" t="s">
        <v>43</v>
      </c>
      <c r="E30" s="80" t="s">
        <v>43</v>
      </c>
      <c r="F30" s="9"/>
      <c r="G30" s="7" t="s">
        <v>43</v>
      </c>
      <c r="H30" s="7" t="s">
        <v>19</v>
      </c>
      <c r="I30" s="7"/>
      <c r="J30" s="7" t="s">
        <v>43</v>
      </c>
      <c r="K30" s="83" t="s">
        <v>43</v>
      </c>
      <c r="L30" s="80" t="s">
        <v>19</v>
      </c>
      <c r="M30" s="9" t="s">
        <v>19</v>
      </c>
      <c r="N30" s="7"/>
      <c r="O30" s="133" t="s">
        <v>1</v>
      </c>
      <c r="P30" s="133" t="s">
        <v>1</v>
      </c>
      <c r="Q30" s="7" t="s">
        <v>19</v>
      </c>
      <c r="R30" s="83"/>
      <c r="S30" s="80" t="s">
        <v>43</v>
      </c>
      <c r="T30" s="128" t="s">
        <v>43</v>
      </c>
      <c r="U30" s="105" t="s">
        <v>91</v>
      </c>
      <c r="V30" s="7" t="s">
        <v>19</v>
      </c>
      <c r="W30" s="7" t="s">
        <v>79</v>
      </c>
      <c r="X30" s="7"/>
      <c r="Y30" s="83" t="s">
        <v>43</v>
      </c>
      <c r="Z30" s="80" t="s">
        <v>43</v>
      </c>
      <c r="AA30" s="9"/>
      <c r="AB30" s="7" t="s">
        <v>80</v>
      </c>
      <c r="AC30" s="7" t="s">
        <v>81</v>
      </c>
      <c r="AD30" s="7"/>
      <c r="AE30" s="7" t="s">
        <v>43</v>
      </c>
      <c r="AF30" s="44">
        <f t="shared" si="4"/>
        <v>12</v>
      </c>
      <c r="AG30" s="45">
        <f t="shared" si="0"/>
        <v>7</v>
      </c>
      <c r="AH30" s="45">
        <f t="shared" si="1"/>
        <v>8</v>
      </c>
      <c r="AI30" s="4">
        <f t="shared" si="2"/>
        <v>0</v>
      </c>
      <c r="AJ30" s="30">
        <f t="shared" si="5"/>
        <v>2</v>
      </c>
      <c r="AK30" s="31">
        <f t="shared" si="3"/>
        <v>0</v>
      </c>
      <c r="AL30" s="31">
        <f>COUNTIF(B30:AE30,"병")+COUNTIF(B30:AE30,"청")</f>
        <v>1</v>
      </c>
      <c r="AM30" s="41">
        <f t="shared" si="6"/>
        <v>0</v>
      </c>
      <c r="AN30" s="71">
        <f t="shared" si="7"/>
        <v>30</v>
      </c>
    </row>
    <row r="31" spans="1:45" x14ac:dyDescent="0.3">
      <c r="A31" s="15" t="s">
        <v>52</v>
      </c>
      <c r="B31" s="2">
        <f>COUNTIF(B5:B30,"D")+COUNTIF(B5:B30,"D1")</f>
        <v>16</v>
      </c>
      <c r="C31" s="2">
        <f>COUNTIF(C5:C30,"D")+COUNTIF(C5:C30,"D1")</f>
        <v>15</v>
      </c>
      <c r="D31" s="82">
        <f t="shared" ref="D31:AE31" si="9">COUNTIF(D5:D30,"D")+COUNTIF(D5:D30,"D1")</f>
        <v>9</v>
      </c>
      <c r="E31" s="82">
        <f t="shared" si="9"/>
        <v>8</v>
      </c>
      <c r="F31" s="2">
        <f t="shared" si="9"/>
        <v>16</v>
      </c>
      <c r="G31" s="2">
        <f t="shared" si="9"/>
        <v>17</v>
      </c>
      <c r="H31" s="2">
        <f t="shared" si="9"/>
        <v>16</v>
      </c>
      <c r="I31" s="2">
        <f t="shared" si="9"/>
        <v>15</v>
      </c>
      <c r="J31" s="2">
        <f t="shared" si="9"/>
        <v>15</v>
      </c>
      <c r="K31" s="82">
        <f t="shared" si="9"/>
        <v>10</v>
      </c>
      <c r="L31" s="82">
        <f t="shared" si="9"/>
        <v>8</v>
      </c>
      <c r="M31" s="2">
        <f t="shared" si="9"/>
        <v>15</v>
      </c>
      <c r="N31" s="2">
        <f t="shared" si="9"/>
        <v>16</v>
      </c>
      <c r="O31" s="2">
        <f t="shared" si="9"/>
        <v>16</v>
      </c>
      <c r="P31" s="2">
        <f t="shared" si="9"/>
        <v>17</v>
      </c>
      <c r="Q31" s="2">
        <f t="shared" si="9"/>
        <v>15</v>
      </c>
      <c r="R31" s="82">
        <f t="shared" si="9"/>
        <v>7</v>
      </c>
      <c r="S31" s="82">
        <f t="shared" si="9"/>
        <v>8</v>
      </c>
      <c r="T31" s="2">
        <f t="shared" si="9"/>
        <v>14</v>
      </c>
      <c r="U31" s="2">
        <f t="shared" si="9"/>
        <v>13</v>
      </c>
      <c r="V31" s="2">
        <f t="shared" si="9"/>
        <v>11</v>
      </c>
      <c r="W31" s="2">
        <f t="shared" si="9"/>
        <v>15</v>
      </c>
      <c r="X31" s="2">
        <f t="shared" si="9"/>
        <v>13</v>
      </c>
      <c r="Y31" s="82">
        <f t="shared" si="9"/>
        <v>9</v>
      </c>
      <c r="Z31" s="82">
        <f t="shared" si="9"/>
        <v>7</v>
      </c>
      <c r="AA31" s="2">
        <f t="shared" si="9"/>
        <v>15</v>
      </c>
      <c r="AB31" s="2">
        <f t="shared" si="9"/>
        <v>16</v>
      </c>
      <c r="AC31" s="2">
        <f t="shared" si="9"/>
        <v>17</v>
      </c>
      <c r="AD31" s="2">
        <f t="shared" si="9"/>
        <v>17</v>
      </c>
      <c r="AE31" s="2">
        <f t="shared" si="9"/>
        <v>18</v>
      </c>
      <c r="AF31" s="47">
        <f t="shared" ref="AF31:AN31" si="10">SUM(AF5:AF30)</f>
        <v>404</v>
      </c>
      <c r="AG31" s="47">
        <f t="shared" si="10"/>
        <v>92</v>
      </c>
      <c r="AH31" s="47">
        <f t="shared" si="10"/>
        <v>208</v>
      </c>
      <c r="AI31" s="47">
        <f t="shared" si="10"/>
        <v>2</v>
      </c>
      <c r="AJ31" s="16">
        <f t="shared" si="10"/>
        <v>34</v>
      </c>
      <c r="AK31" s="17">
        <f t="shared" si="10"/>
        <v>16</v>
      </c>
      <c r="AL31" s="17">
        <f t="shared" si="10"/>
        <v>24</v>
      </c>
      <c r="AM31" s="38">
        <f>SUM(AM5:AM30)</f>
        <v>0</v>
      </c>
      <c r="AN31" s="48">
        <f t="shared" si="10"/>
        <v>780</v>
      </c>
    </row>
    <row r="32" spans="1:45" ht="12.75" customHeight="1" thickBot="1" x14ac:dyDescent="0.35">
      <c r="A32" s="49" t="s">
        <v>19</v>
      </c>
      <c r="B32" s="18">
        <f t="shared" ref="B32:AE32" si="11">COUNTIF(B5:B30,"N")</f>
        <v>3</v>
      </c>
      <c r="C32" s="18">
        <f t="shared" si="11"/>
        <v>3</v>
      </c>
      <c r="D32" s="86">
        <f t="shared" si="11"/>
        <v>3</v>
      </c>
      <c r="E32" s="86">
        <f t="shared" si="11"/>
        <v>3</v>
      </c>
      <c r="F32" s="18">
        <f t="shared" si="11"/>
        <v>3</v>
      </c>
      <c r="G32" s="18">
        <f t="shared" si="11"/>
        <v>3</v>
      </c>
      <c r="H32" s="18">
        <f t="shared" si="11"/>
        <v>3</v>
      </c>
      <c r="I32" s="18">
        <f t="shared" si="11"/>
        <v>3</v>
      </c>
      <c r="J32" s="18">
        <f t="shared" si="11"/>
        <v>3</v>
      </c>
      <c r="K32" s="86">
        <f t="shared" si="11"/>
        <v>3</v>
      </c>
      <c r="L32" s="86">
        <f t="shared" si="11"/>
        <v>3</v>
      </c>
      <c r="M32" s="18">
        <f t="shared" si="11"/>
        <v>3</v>
      </c>
      <c r="N32" s="18">
        <f t="shared" si="11"/>
        <v>3</v>
      </c>
      <c r="O32" s="18">
        <f t="shared" si="11"/>
        <v>3</v>
      </c>
      <c r="P32" s="18">
        <f t="shared" si="11"/>
        <v>3</v>
      </c>
      <c r="Q32" s="18">
        <f t="shared" si="11"/>
        <v>3</v>
      </c>
      <c r="R32" s="86">
        <f t="shared" si="11"/>
        <v>3</v>
      </c>
      <c r="S32" s="86">
        <f t="shared" si="11"/>
        <v>3</v>
      </c>
      <c r="T32" s="18">
        <f t="shared" si="11"/>
        <v>3</v>
      </c>
      <c r="U32" s="18">
        <f t="shared" si="11"/>
        <v>3</v>
      </c>
      <c r="V32" s="18">
        <f t="shared" si="11"/>
        <v>4</v>
      </c>
      <c r="W32" s="18">
        <f t="shared" si="11"/>
        <v>4</v>
      </c>
      <c r="X32" s="18">
        <f t="shared" si="11"/>
        <v>3</v>
      </c>
      <c r="Y32" s="86">
        <f t="shared" si="11"/>
        <v>3</v>
      </c>
      <c r="Z32" s="86">
        <f t="shared" si="11"/>
        <v>3</v>
      </c>
      <c r="AA32" s="18">
        <f t="shared" si="11"/>
        <v>3</v>
      </c>
      <c r="AB32" s="18">
        <f t="shared" si="11"/>
        <v>3</v>
      </c>
      <c r="AC32" s="18">
        <f t="shared" si="11"/>
        <v>3</v>
      </c>
      <c r="AD32" s="18">
        <f t="shared" si="11"/>
        <v>3</v>
      </c>
      <c r="AE32" s="18">
        <f t="shared" si="11"/>
        <v>3</v>
      </c>
      <c r="AF32" s="50"/>
      <c r="AG32" s="51">
        <f>SUM(B32:AE32)</f>
        <v>92</v>
      </c>
      <c r="AH32" s="52"/>
      <c r="AI32" s="180"/>
      <c r="AJ32" s="180"/>
      <c r="AK32" s="180"/>
      <c r="AL32" s="19"/>
      <c r="AM32" s="19"/>
      <c r="AN32" s="53">
        <f>SUM(AF31:AL31)</f>
        <v>780</v>
      </c>
    </row>
    <row r="33" spans="1:44" ht="16.5" customHeight="1" thickBot="1" x14ac:dyDescent="0.35">
      <c r="A33" s="49" t="s">
        <v>51</v>
      </c>
      <c r="B33" s="20">
        <f t="shared" ref="B33:AE33" si="12">COUNTIF(B5:B30,"교")+COUNTIF(B5:B30,"출")+COUNTIF(B5:B30,"연")+COUNTIF(B5:B30,"반")</f>
        <v>1</v>
      </c>
      <c r="C33" s="20">
        <f t="shared" si="12"/>
        <v>2</v>
      </c>
      <c r="D33" s="87">
        <f t="shared" si="12"/>
        <v>1</v>
      </c>
      <c r="E33" s="87">
        <f t="shared" si="12"/>
        <v>1</v>
      </c>
      <c r="F33" s="20">
        <f t="shared" si="12"/>
        <v>2</v>
      </c>
      <c r="G33" s="20">
        <f t="shared" si="12"/>
        <v>1</v>
      </c>
      <c r="H33" s="20">
        <f t="shared" si="12"/>
        <v>1</v>
      </c>
      <c r="I33" s="20">
        <f t="shared" si="12"/>
        <v>2</v>
      </c>
      <c r="J33" s="20">
        <f t="shared" si="12"/>
        <v>4</v>
      </c>
      <c r="K33" s="87">
        <f t="shared" si="12"/>
        <v>0</v>
      </c>
      <c r="L33" s="87">
        <f t="shared" si="12"/>
        <v>0</v>
      </c>
      <c r="M33" s="20">
        <f t="shared" si="12"/>
        <v>4</v>
      </c>
      <c r="N33" s="20">
        <f t="shared" si="12"/>
        <v>3</v>
      </c>
      <c r="O33" s="20">
        <f t="shared" si="12"/>
        <v>2</v>
      </c>
      <c r="P33" s="20">
        <f t="shared" si="12"/>
        <v>3</v>
      </c>
      <c r="Q33" s="20">
        <f t="shared" si="12"/>
        <v>4</v>
      </c>
      <c r="R33" s="87">
        <f t="shared" si="12"/>
        <v>1</v>
      </c>
      <c r="S33" s="87">
        <f t="shared" si="12"/>
        <v>0</v>
      </c>
      <c r="T33" s="20">
        <f t="shared" si="12"/>
        <v>1</v>
      </c>
      <c r="U33" s="20">
        <f t="shared" si="12"/>
        <v>2</v>
      </c>
      <c r="V33" s="20">
        <f t="shared" si="12"/>
        <v>3</v>
      </c>
      <c r="W33" s="20">
        <f t="shared" si="12"/>
        <v>3</v>
      </c>
      <c r="X33" s="20">
        <f t="shared" si="12"/>
        <v>3</v>
      </c>
      <c r="Y33" s="87">
        <f t="shared" si="12"/>
        <v>2</v>
      </c>
      <c r="Z33" s="87">
        <f t="shared" si="12"/>
        <v>1</v>
      </c>
      <c r="AA33" s="20">
        <f t="shared" si="12"/>
        <v>1</v>
      </c>
      <c r="AB33" s="20">
        <f t="shared" si="12"/>
        <v>0</v>
      </c>
      <c r="AC33" s="20">
        <f t="shared" si="12"/>
        <v>2</v>
      </c>
      <c r="AD33" s="20">
        <f t="shared" si="12"/>
        <v>1</v>
      </c>
      <c r="AE33" s="20">
        <f t="shared" si="12"/>
        <v>1</v>
      </c>
      <c r="AF33" s="54"/>
      <c r="AG33" s="63"/>
      <c r="AH33" s="66"/>
      <c r="AI33" s="171">
        <f>SUM(B33:AE33)</f>
        <v>52</v>
      </c>
      <c r="AJ33" s="172"/>
      <c r="AK33" s="173"/>
      <c r="AL33" s="181" t="s">
        <v>50</v>
      </c>
      <c r="AM33" s="182"/>
      <c r="AN33" s="183"/>
      <c r="AO33" s="35"/>
      <c r="AP33" s="35"/>
      <c r="AQ33" s="35"/>
      <c r="AR33" s="35"/>
    </row>
    <row r="34" spans="1:44" ht="16.5" customHeight="1" thickBot="1" x14ac:dyDescent="0.35">
      <c r="A34" s="55" t="s">
        <v>47</v>
      </c>
      <c r="B34" s="21">
        <f t="shared" ref="B34:AE34" si="13">COUNTIF(B5:B30,"청")+COUNTIF(B5:B30,"병")+COUNTIF(B5:B30,"산")</f>
        <v>0</v>
      </c>
      <c r="C34" s="21">
        <f t="shared" si="13"/>
        <v>0</v>
      </c>
      <c r="D34" s="88">
        <f t="shared" si="13"/>
        <v>0</v>
      </c>
      <c r="E34" s="88">
        <f t="shared" si="13"/>
        <v>0</v>
      </c>
      <c r="F34" s="21">
        <f t="shared" si="13"/>
        <v>1</v>
      </c>
      <c r="G34" s="21">
        <f t="shared" si="13"/>
        <v>1</v>
      </c>
      <c r="H34" s="21">
        <f t="shared" si="13"/>
        <v>1</v>
      </c>
      <c r="I34" s="21">
        <f t="shared" si="13"/>
        <v>1</v>
      </c>
      <c r="J34" s="21">
        <f t="shared" si="13"/>
        <v>1</v>
      </c>
      <c r="K34" s="88">
        <f t="shared" si="13"/>
        <v>0</v>
      </c>
      <c r="L34" s="88">
        <f t="shared" si="13"/>
        <v>0</v>
      </c>
      <c r="M34" s="21">
        <f t="shared" si="13"/>
        <v>0</v>
      </c>
      <c r="N34" s="21">
        <f t="shared" si="13"/>
        <v>0</v>
      </c>
      <c r="O34" s="21">
        <f t="shared" si="13"/>
        <v>0</v>
      </c>
      <c r="P34" s="21">
        <f t="shared" si="13"/>
        <v>0</v>
      </c>
      <c r="Q34" s="21">
        <f t="shared" si="13"/>
        <v>0</v>
      </c>
      <c r="R34" s="88">
        <f t="shared" si="13"/>
        <v>2</v>
      </c>
      <c r="S34" s="88">
        <f t="shared" si="13"/>
        <v>0</v>
      </c>
      <c r="T34" s="21">
        <f t="shared" si="13"/>
        <v>0</v>
      </c>
      <c r="U34" s="21">
        <f t="shared" si="13"/>
        <v>5</v>
      </c>
      <c r="V34" s="21">
        <f t="shared" si="13"/>
        <v>6</v>
      </c>
      <c r="W34" s="21">
        <f t="shared" si="13"/>
        <v>1</v>
      </c>
      <c r="X34" s="21">
        <f t="shared" si="13"/>
        <v>5</v>
      </c>
      <c r="Y34" s="88">
        <f t="shared" si="13"/>
        <v>0</v>
      </c>
      <c r="Z34" s="88">
        <f t="shared" si="13"/>
        <v>0</v>
      </c>
      <c r="AA34" s="21">
        <f t="shared" si="13"/>
        <v>0</v>
      </c>
      <c r="AB34" s="21">
        <f t="shared" si="13"/>
        <v>0</v>
      </c>
      <c r="AC34" s="21">
        <f t="shared" si="13"/>
        <v>0</v>
      </c>
      <c r="AD34" s="21">
        <f t="shared" si="13"/>
        <v>0</v>
      </c>
      <c r="AE34" s="21">
        <f t="shared" si="13"/>
        <v>0</v>
      </c>
      <c r="AF34" s="159">
        <f>SUM(B34:AE34)</f>
        <v>24</v>
      </c>
      <c r="AG34" s="160"/>
      <c r="AH34" s="160"/>
      <c r="AI34" s="152" t="s">
        <v>0</v>
      </c>
      <c r="AJ34" s="153"/>
      <c r="AK34" s="153"/>
      <c r="AL34" s="154"/>
      <c r="AM34" s="155"/>
      <c r="AN34" s="67"/>
      <c r="AO34" s="35"/>
      <c r="AP34" s="35"/>
      <c r="AQ34" s="35"/>
      <c r="AR34" s="35"/>
    </row>
    <row r="35" spans="1:44" ht="16.5" customHeight="1" thickBot="1" x14ac:dyDescent="0.35">
      <c r="A35" s="56" t="s">
        <v>32</v>
      </c>
      <c r="B35" s="22">
        <f>COUNTIF(B5:B30,"")</f>
        <v>6</v>
      </c>
      <c r="C35" s="22">
        <f>COUNTIF(C5:C30,"")</f>
        <v>6</v>
      </c>
      <c r="D35" s="89">
        <f t="shared" ref="D35:AE35" si="14">COUNTIF(D5:D30,"")</f>
        <v>13</v>
      </c>
      <c r="E35" s="89">
        <f t="shared" si="14"/>
        <v>14</v>
      </c>
      <c r="F35" s="22">
        <f t="shared" si="14"/>
        <v>4</v>
      </c>
      <c r="G35" s="22">
        <f t="shared" si="14"/>
        <v>4</v>
      </c>
      <c r="H35" s="22">
        <f t="shared" si="14"/>
        <v>5</v>
      </c>
      <c r="I35" s="22">
        <f t="shared" si="14"/>
        <v>5</v>
      </c>
      <c r="J35" s="22">
        <f t="shared" si="14"/>
        <v>3</v>
      </c>
      <c r="K35" s="89">
        <f t="shared" si="14"/>
        <v>13</v>
      </c>
      <c r="L35" s="89">
        <f t="shared" si="14"/>
        <v>15</v>
      </c>
      <c r="M35" s="22">
        <f t="shared" si="14"/>
        <v>4</v>
      </c>
      <c r="N35" s="22">
        <f t="shared" si="14"/>
        <v>4</v>
      </c>
      <c r="O35" s="22">
        <f t="shared" si="14"/>
        <v>5</v>
      </c>
      <c r="P35" s="22">
        <f t="shared" si="14"/>
        <v>3</v>
      </c>
      <c r="Q35" s="22">
        <f t="shared" si="14"/>
        <v>4</v>
      </c>
      <c r="R35" s="89">
        <f t="shared" si="14"/>
        <v>13</v>
      </c>
      <c r="S35" s="89">
        <f t="shared" si="14"/>
        <v>15</v>
      </c>
      <c r="T35" s="22">
        <f t="shared" si="14"/>
        <v>8</v>
      </c>
      <c r="U35" s="22">
        <f t="shared" si="14"/>
        <v>3</v>
      </c>
      <c r="V35" s="22">
        <f t="shared" si="14"/>
        <v>2</v>
      </c>
      <c r="W35" s="22">
        <f t="shared" si="14"/>
        <v>3</v>
      </c>
      <c r="X35" s="22">
        <f t="shared" si="14"/>
        <v>2</v>
      </c>
      <c r="Y35" s="89">
        <f t="shared" si="14"/>
        <v>12</v>
      </c>
      <c r="Z35" s="89">
        <f t="shared" si="14"/>
        <v>15</v>
      </c>
      <c r="AA35" s="22">
        <f t="shared" si="14"/>
        <v>7</v>
      </c>
      <c r="AB35" s="22">
        <f t="shared" si="14"/>
        <v>7</v>
      </c>
      <c r="AC35" s="22">
        <f t="shared" si="14"/>
        <v>4</v>
      </c>
      <c r="AD35" s="22">
        <f t="shared" si="14"/>
        <v>5</v>
      </c>
      <c r="AE35" s="22">
        <f t="shared" si="14"/>
        <v>4</v>
      </c>
      <c r="AF35" s="57"/>
      <c r="AG35" s="58"/>
      <c r="AH35" s="68">
        <f>SUM(B35:AE35)</f>
        <v>208</v>
      </c>
      <c r="AI35" s="156"/>
      <c r="AJ35" s="157"/>
      <c r="AK35" s="157"/>
      <c r="AL35" s="157"/>
      <c r="AM35" s="158"/>
      <c r="AN35" s="64">
        <f>SUM(B31:AE31)</f>
        <v>404</v>
      </c>
      <c r="AO35" s="35"/>
      <c r="AP35" s="35"/>
      <c r="AQ35" s="35"/>
      <c r="AR35" s="35"/>
    </row>
    <row r="36" spans="1:44" x14ac:dyDescent="0.3">
      <c r="B36" s="23">
        <v>1</v>
      </c>
      <c r="C36" s="32">
        <v>2</v>
      </c>
      <c r="D36" s="76">
        <v>3</v>
      </c>
      <c r="E36" s="76">
        <v>4</v>
      </c>
      <c r="F36" s="32">
        <v>5</v>
      </c>
      <c r="G36" s="32">
        <v>6</v>
      </c>
      <c r="H36" s="32">
        <v>7</v>
      </c>
      <c r="I36" s="32">
        <v>8</v>
      </c>
      <c r="J36" s="32">
        <v>9</v>
      </c>
      <c r="K36" s="76">
        <v>10</v>
      </c>
      <c r="L36" s="76">
        <v>11</v>
      </c>
      <c r="M36" s="32">
        <v>12</v>
      </c>
      <c r="N36" s="32">
        <v>13</v>
      </c>
      <c r="O36" s="32">
        <v>14</v>
      </c>
      <c r="P36" s="32">
        <v>15</v>
      </c>
      <c r="Q36" s="32">
        <v>16</v>
      </c>
      <c r="R36" s="76">
        <v>17</v>
      </c>
      <c r="S36" s="76">
        <v>18</v>
      </c>
      <c r="T36" s="32">
        <v>19</v>
      </c>
      <c r="U36" s="32">
        <v>20</v>
      </c>
      <c r="V36" s="32">
        <v>21</v>
      </c>
      <c r="W36" s="32">
        <v>22</v>
      </c>
      <c r="X36" s="32">
        <v>23</v>
      </c>
      <c r="Y36" s="76">
        <v>24</v>
      </c>
      <c r="Z36" s="76">
        <v>25</v>
      </c>
      <c r="AA36" s="32">
        <v>26</v>
      </c>
      <c r="AB36" s="32">
        <v>27</v>
      </c>
      <c r="AC36" s="32">
        <v>28</v>
      </c>
      <c r="AD36" s="32">
        <v>29</v>
      </c>
      <c r="AE36" s="32">
        <v>30</v>
      </c>
    </row>
    <row r="37" spans="1:44" x14ac:dyDescent="0.3">
      <c r="Q37" s="124" t="s">
        <v>89</v>
      </c>
      <c r="T37" s="184" t="s">
        <v>89</v>
      </c>
      <c r="U37" s="185"/>
      <c r="W37" s="124" t="s">
        <v>92</v>
      </c>
    </row>
  </sheetData>
  <mergeCells count="15">
    <mergeCell ref="A1:AN2"/>
    <mergeCell ref="AH3:AH4"/>
    <mergeCell ref="AK3:AK4"/>
    <mergeCell ref="AN3:AN4"/>
    <mergeCell ref="AI33:AK33"/>
    <mergeCell ref="A3:A4"/>
    <mergeCell ref="AF3:AF4"/>
    <mergeCell ref="AM3:AM4"/>
    <mergeCell ref="AI32:AK32"/>
    <mergeCell ref="AL33:AN33"/>
    <mergeCell ref="T37:U37"/>
    <mergeCell ref="AI34:AM35"/>
    <mergeCell ref="AF34:AH34"/>
    <mergeCell ref="AG3:AG4"/>
    <mergeCell ref="AJ3:AJ4"/>
  </mergeCells>
  <phoneticPr fontId="13" type="noConversion"/>
  <pageMargins left="0.92" right="0.17" top="0.56000000000000005" bottom="0.41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1577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4월근무명령</vt:lpstr>
      <vt:lpstr>4월근무진행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이상미</cp:lastModifiedBy>
  <cp:revision>260</cp:revision>
  <cp:lastPrinted>2021-04-23T07:22:00Z</cp:lastPrinted>
  <dcterms:created xsi:type="dcterms:W3CDTF">2017-10-28T05:45:48Z</dcterms:created>
  <dcterms:modified xsi:type="dcterms:W3CDTF">2021-04-25T23:36:48Z</dcterms:modified>
  <cp:version>1000.0100.01</cp:version>
</cp:coreProperties>
</file>